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33" i="6" l="1"/>
  <c r="E33" i="6"/>
  <c r="D33" i="6"/>
  <c r="F29" i="6"/>
  <c r="E29" i="6"/>
  <c r="D29" i="6"/>
  <c r="F26" i="6"/>
  <c r="E26" i="6"/>
  <c r="D26" i="6"/>
  <c r="F23" i="6"/>
  <c r="E23" i="6"/>
  <c r="D23" i="6"/>
  <c r="F14" i="6"/>
  <c r="E14" i="6"/>
  <c r="D14" i="6"/>
  <c r="F11" i="6"/>
  <c r="E11" i="6"/>
  <c r="D11" i="6"/>
  <c r="K30" i="5"/>
  <c r="L30" i="5"/>
  <c r="M30" i="5"/>
  <c r="K58" i="5"/>
  <c r="L58" i="5"/>
  <c r="M58" i="5"/>
  <c r="K48" i="5"/>
  <c r="L48" i="5"/>
  <c r="M48" i="5"/>
  <c r="K40" i="5"/>
  <c r="L40" i="5"/>
  <c r="M40" i="5"/>
  <c r="K34" i="5"/>
  <c r="L34" i="5"/>
  <c r="M34" i="5"/>
  <c r="K62" i="5"/>
  <c r="K63" i="5" s="1"/>
  <c r="K69" i="5" s="1"/>
  <c r="L62" i="5"/>
  <c r="L63" i="5" s="1"/>
  <c r="L69" i="5" s="1"/>
  <c r="M62" i="5"/>
  <c r="M63" i="5" s="1"/>
  <c r="M69" i="5" s="1"/>
  <c r="D15" i="6" l="1"/>
  <c r="E15" i="6"/>
  <c r="F15" i="6"/>
  <c r="D34" i="6"/>
  <c r="E34" i="6"/>
  <c r="F34" i="6"/>
</calcChain>
</file>

<file path=xl/sharedStrings.xml><?xml version="1.0" encoding="utf-8"?>
<sst xmlns="http://schemas.openxmlformats.org/spreadsheetml/2006/main" count="467" uniqueCount="274">
  <si>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</si>
  <si>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</si>
  <si>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</si>
  <si>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</si>
  <si>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</si>
  <si>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</si>
  <si>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</si>
  <si>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</si>
  <si>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</si>
  <si>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</si>
  <si>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</si>
  <si>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</si>
  <si>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</si>
  <si>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</si>
  <si>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</si>
  <si>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</si>
  <si>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</si>
  <si>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</si>
  <si>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</si>
  <si>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</si>
  <si>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</si>
  <si>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</si>
  <si>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</si>
  <si>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</si>
  <si>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</si>
  <si>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</si>
  <si>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</si>
  <si>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</si>
  <si>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</si>
  <si>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</si>
  <si>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</si>
  <si>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</si>
  <si>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</si>
  <si>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</si>
  <si>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</si>
  <si>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</si>
  <si>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</si>
  <si>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</si>
  <si>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</si>
  <si>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</si>
  <si>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</si>
  <si>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</si>
  <si>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</si>
  <si>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</si>
  <si>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</si>
  <si>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</si>
  <si>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</si>
  <si>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</si>
  <si>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</si>
  <si>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</si>
  <si>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</si>
  <si>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</si>
  <si>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</si>
  <si>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</si>
  <si>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Third : Companies in the Trading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</si>
  <si>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</si>
  <si>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</si>
  <si>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</si>
  <si>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</si>
  <si>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</si>
  <si>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</si>
  <si>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</si>
  <si>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</si>
  <si>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</si>
  <si>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</si>
  <si>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</si>
  <si>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</si>
  <si>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</si>
  <si>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</si>
  <si>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</si>
  <si>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</si>
  <si>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</si>
  <si>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Al-Ameen for Insurance</t>
  </si>
  <si>
    <t>NAME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</si>
  <si>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</si>
  <si>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</si>
  <si>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</si>
  <si>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</si>
  <si>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</si>
  <si>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</si>
  <si>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</si>
  <si>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</si>
  <si>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</si>
  <si>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</si>
  <si>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</si>
  <si>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</si>
  <si>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</si>
  <si>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</si>
  <si>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</si>
  <si>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</si>
  <si>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</si>
  <si>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</si>
  <si>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</si>
  <si>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</si>
  <si>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</si>
  <si>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</si>
  <si>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</si>
  <si>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</si>
  <si>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</si>
  <si>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</si>
  <si>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</si>
  <si>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</si>
  <si>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First : Companies News.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</si>
  <si>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</si>
  <si>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</si>
  <si>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</si>
  <si>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</si>
  <si>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</si>
  <si>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</si>
  <si>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</si>
  <si>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</si>
  <si>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</si>
  <si>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</si>
  <si>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</si>
  <si>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</si>
  <si>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</si>
  <si>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</si>
  <si>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</si>
  <si>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</si>
  <si>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</si>
  <si>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</si>
  <si>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</si>
  <si>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</si>
  <si>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</si>
  <si>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</si>
  <si>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</si>
  <si>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</si>
  <si>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</si>
  <si>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</si>
  <si>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</si>
  <si>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</si>
  <si>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</si>
  <si>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</si>
  <si>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</si>
  <si>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</si>
  <si>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</si>
  <si>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</si>
  <si>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</si>
  <si>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Second : Companies out of Trading :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</si>
  <si>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</si>
  <si>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</si>
  <si>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</si>
  <si>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</si>
  <si>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</si>
  <si>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</si>
  <si>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</si>
  <si>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</si>
  <si>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</si>
  <si>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</si>
  <si>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</si>
  <si>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</si>
  <si>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</si>
  <si>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</si>
  <si>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</si>
  <si>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</si>
  <si>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</si>
  <si>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</si>
  <si>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</si>
  <si>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</si>
  <si>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</si>
  <si>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</si>
  <si>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</si>
  <si>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</si>
  <si>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</si>
  <si>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</si>
  <si>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</si>
  <si>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Ishtar Hotels (HISH)</t>
  </si>
  <si>
    <t>Iraqi for Seed Production (AISP)</t>
  </si>
  <si>
    <t>AL MUHEJ MONEY TRANSFER (MTAM)</t>
  </si>
  <si>
    <t>General Transportation (SIGT)</t>
  </si>
  <si>
    <t>House Household furniture (IHFI)</t>
  </si>
  <si>
    <t>suspended trading from Thurday session 7/1/2015 for not produce the quartely disclosure for the thired quarter of 2015. at closing price (13.250) ID.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</si>
  <si>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</si>
  <si>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</si>
  <si>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</si>
  <si>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</si>
  <si>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</si>
  <si>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</si>
  <si>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</si>
  <si>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</si>
  <si>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</si>
  <si>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</si>
  <si>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</si>
  <si>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</si>
  <si>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</si>
  <si>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</si>
  <si>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</si>
  <si>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</si>
  <si>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</si>
  <si>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</si>
  <si>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</si>
  <si>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</si>
  <si>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</si>
  <si>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</si>
  <si>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</si>
  <si>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</si>
  <si>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</si>
  <si>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</si>
  <si>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</si>
  <si>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</si>
  <si>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</si>
  <si>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</si>
  <si>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</si>
  <si>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</si>
  <si>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</si>
  <si>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</si>
  <si>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</si>
  <si>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</si>
  <si>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</si>
  <si>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</si>
  <si>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</si>
  <si>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</si>
  <si>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Grand Total Regular Market</t>
  </si>
  <si>
    <t>IBSD</t>
  </si>
  <si>
    <t>Baghdad Soft Drinks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</si>
  <si>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</si>
  <si>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</si>
  <si>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</si>
  <si>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</si>
  <si>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</si>
  <si>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</si>
  <si>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</si>
  <si>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</si>
  <si>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</si>
  <si>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</si>
  <si>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</si>
  <si>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</si>
  <si>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Total of Telecommunication Sector</t>
  </si>
  <si>
    <t>al- nukhba for construction</t>
  </si>
  <si>
    <t>SNUC</t>
  </si>
  <si>
    <t xml:space="preserve">General Assembly Meeting will be holding on Thursday 26/5/2016 at Bank Of Baghdad,  to discuss financial statement of the ended year 2015,cash divided from  ,suspend trading from 23/5/2016 . </t>
  </si>
  <si>
    <t>BBOB</t>
  </si>
  <si>
    <t>Bank Of Baghdad</t>
  </si>
  <si>
    <t>Al-Khatem Telecoms</t>
  </si>
  <si>
    <t>TZNI</t>
  </si>
  <si>
    <t xml:space="preserve">General Assembly Meeting will be holding on Thursday 2/6/2016 at company building,  to discuss financial statement of the ended year 2015 ,suspend trading from 30/5/2016 . </t>
  </si>
  <si>
    <t>AL_RABITA AL_MALIYA CO(MTRA)</t>
  </si>
  <si>
    <t>Mamoura Realestate Investment</t>
  </si>
  <si>
    <t>SMRI</t>
  </si>
  <si>
    <t>Al-Ameen for Insurance( NAME)</t>
  </si>
  <si>
    <t>IHLI</t>
  </si>
  <si>
    <t>Al -HiLal Industries</t>
  </si>
  <si>
    <t>National Bank Of Iraq</t>
  </si>
  <si>
    <t>BNOI</t>
  </si>
  <si>
    <t>Total of Investment sector</t>
  </si>
  <si>
    <t>Total of Agriculture sector</t>
  </si>
  <si>
    <t>Grand Total</t>
  </si>
  <si>
    <t xml:space="preserve"> Non Trading Companies in Iraq Stock Exchange for Sunday 12/6/2016</t>
  </si>
  <si>
    <t>Regular Market  Bulletin  No (111)</t>
  </si>
  <si>
    <t>Regular Market  Bulletin  No (38)</t>
  </si>
  <si>
    <t>Trading Session Sunday 12/6/2016</t>
  </si>
  <si>
    <t xml:space="preserve">                  suspend trading Companies in Iraq Stock Exchange for Sunday 12/6/2016</t>
  </si>
  <si>
    <t xml:space="preserve"> News for listed companies in Iraq Stock Exchange for Sunday 12/6/2016</t>
  </si>
  <si>
    <t>Special Orders</t>
  </si>
  <si>
    <t>Al-Hakma brokerage Firms (Buy) &amp; (sell) executed International Cross  to United Bank in  traded shares (4 500 000 000)  share  in additional session time after 12 oclock .</t>
  </si>
  <si>
    <t>Al-Hakma brokerage Firms (Buy) &amp; (sell) executed International Cross  to United Bank in  traded shares (5 000 000 000)  share  in additional session time after 12 oclock .</t>
  </si>
  <si>
    <t>ISX  Index60 was about (512.160) point  which Increase about (0.060)</t>
  </si>
  <si>
    <t xml:space="preserve">Non Iraqis' Bulletin Sunday, Jun 12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</si>
  <si>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</si>
  <si>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</si>
  <si>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</si>
  <si>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</si>
  <si>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</si>
  <si>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</si>
  <si>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National Bank Of Iraq </t>
  </si>
  <si>
    <t>Total Bank sector</t>
  </si>
  <si>
    <t>Total Services sector</t>
  </si>
  <si>
    <t>Sell</t>
  </si>
  <si>
    <t xml:space="preserve">Commercial Bank of Iraq </t>
  </si>
  <si>
    <t xml:space="preserve">Investment Bank of Iraq </t>
  </si>
  <si>
    <t>Total Industry sector</t>
  </si>
  <si>
    <t>Hotel Sector</t>
  </si>
  <si>
    <t>Mansour Hotel</t>
  </si>
  <si>
    <t>Total Hotel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</si>
</sst>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7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3" fontId="129" fillId="0" borderId="1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center"/>
    </xf>
    <xf numFmtId="0" fontId="152" fillId="0" borderId="2" xfId="0" applyFont="1" applyBorder="1" applyAlignment="1">
      <alignment horizontal="left" vertic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1" xfId="0" applyBorder="1"/>
    <xf numFmtId="0" fontId="129" fillId="0" borderId="1" xfId="0" applyFont="1" applyBorder="1" applyAlignment="1">
      <alignment vertical="center"/>
    </xf>
    <xf numFmtId="0" fontId="165" fillId="0" borderId="0" xfId="0" applyFont="1" applyBorder="1"/>
    <xf numFmtId="0" fontId="1" fillId="0" borderId="0" xfId="12104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8" fillId="0" borderId="4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2" xfId="0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1" fontId="130" fillId="0" borderId="17" xfId="0" applyNumberFormat="1" applyFont="1" applyBorder="1" applyAlignment="1">
      <alignment horizontal="center"/>
    </xf>
    <xf numFmtId="0" fontId="129" fillId="0" borderId="1" xfId="0" applyFont="1" applyBorder="1" applyAlignment="1">
      <alignment horizontal="left" vertical="center" wrapText="1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1" fillId="0" borderId="0" xfId="0" applyNumberFormat="1" applyFont="1" applyAlignment="1">
      <alignment horizontal="left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61" fillId="0" borderId="1" xfId="0" applyFont="1" applyBorder="1" applyAlignment="1">
      <alignment horizontal="left" vertical="center" wrapText="1"/>
    </xf>
    <xf numFmtId="0" fontId="161" fillId="0" borderId="20" xfId="0" applyFont="1" applyBorder="1" applyAlignment="1">
      <alignment horizontal="left" vertical="center" wrapText="1"/>
    </xf>
    <xf numFmtId="0" fontId="161" fillId="0" borderId="2" xfId="0" applyFont="1" applyBorder="1" applyAlignment="1">
      <alignment horizontal="left" vertical="center" wrapText="1"/>
    </xf>
    <xf numFmtId="0" fontId="161" fillId="0" borderId="3" xfId="0" applyFont="1" applyBorder="1" applyAlignment="1">
      <alignment horizontal="left" vertical="center" wrapText="1"/>
    </xf>
    <xf numFmtId="0" fontId="161" fillId="0" borderId="4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workbookViewId="0">
      <selection activeCell="A5" sqref="A5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250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7">
        <v>2924230138.6099997</v>
      </c>
      <c r="C4" s="77"/>
      <c r="D4" s="37"/>
      <c r="E4" s="17"/>
      <c r="G4" s="3"/>
      <c r="H4" s="3"/>
      <c r="I4" s="5" t="s">
        <v>6</v>
      </c>
      <c r="K4" s="24">
        <v>40</v>
      </c>
      <c r="L4" s="14"/>
      <c r="M4" s="14"/>
    </row>
    <row r="5" spans="1:14" ht="20.100000000000001" customHeight="1" x14ac:dyDescent="0.25">
      <c r="A5" s="5" t="s">
        <v>3</v>
      </c>
      <c r="B5" s="77">
        <v>10681068129</v>
      </c>
      <c r="C5" s="77"/>
      <c r="D5" s="37"/>
      <c r="E5" s="17"/>
      <c r="G5" s="21"/>
      <c r="H5" s="3"/>
      <c r="I5" s="5" t="s">
        <v>7</v>
      </c>
      <c r="K5" s="24">
        <v>11</v>
      </c>
      <c r="L5" s="14"/>
      <c r="M5" s="14"/>
    </row>
    <row r="6" spans="1:14" ht="20.100000000000001" customHeight="1" x14ac:dyDescent="0.25">
      <c r="A6" s="5" t="s">
        <v>4</v>
      </c>
      <c r="B6" s="81">
        <v>603</v>
      </c>
      <c r="C6" s="81"/>
      <c r="D6" s="16"/>
      <c r="E6" s="17"/>
      <c r="F6" s="3"/>
      <c r="G6" s="21"/>
      <c r="H6" s="3"/>
      <c r="I6" s="5" t="s">
        <v>8</v>
      </c>
      <c r="K6" s="24">
        <v>7</v>
      </c>
      <c r="L6" s="14"/>
      <c r="M6" s="14"/>
    </row>
    <row r="7" spans="1:14" ht="20.100000000000001" customHeight="1" x14ac:dyDescent="0.25">
      <c r="A7" s="5" t="s">
        <v>55</v>
      </c>
      <c r="B7" s="80">
        <v>512.16</v>
      </c>
      <c r="C7" s="80"/>
      <c r="E7" s="17"/>
      <c r="F7" s="3"/>
      <c r="G7" s="21"/>
      <c r="H7" s="23"/>
      <c r="I7" s="5" t="s">
        <v>40</v>
      </c>
      <c r="K7" s="24">
        <v>1</v>
      </c>
      <c r="L7" s="14"/>
      <c r="M7" s="40"/>
    </row>
    <row r="8" spans="1:14" ht="20.100000000000001" customHeight="1" x14ac:dyDescent="0.25">
      <c r="A8" s="5" t="s">
        <v>1</v>
      </c>
      <c r="B8" s="78">
        <v>0.06</v>
      </c>
      <c r="C8" s="78"/>
      <c r="D8" s="27"/>
      <c r="E8" s="26"/>
      <c r="F8" s="3"/>
      <c r="G8" s="21"/>
      <c r="H8" s="23"/>
      <c r="I8" s="79" t="s">
        <v>34</v>
      </c>
      <c r="J8" s="79"/>
      <c r="K8" s="19">
        <v>16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39</v>
      </c>
      <c r="L9" s="14"/>
      <c r="M9" s="17"/>
    </row>
    <row r="10" spans="1:14" ht="20.100000000000001" customHeight="1" x14ac:dyDescent="0.25">
      <c r="A10" s="75" t="s">
        <v>248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66" t="s">
        <v>49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17"/>
    </row>
    <row r="13" spans="1:14" s="17" customFormat="1" ht="15" customHeight="1" x14ac:dyDescent="0.2">
      <c r="A13" s="6" t="s">
        <v>75</v>
      </c>
      <c r="B13" s="6" t="s">
        <v>76</v>
      </c>
      <c r="C13" s="15">
        <v>0.27</v>
      </c>
      <c r="D13" s="15">
        <v>0.27</v>
      </c>
      <c r="E13" s="15">
        <v>0.26</v>
      </c>
      <c r="F13" s="15">
        <v>0.26</v>
      </c>
      <c r="G13" s="15">
        <v>0.27</v>
      </c>
      <c r="H13" s="15">
        <v>0.26</v>
      </c>
      <c r="I13" s="15">
        <v>0.27</v>
      </c>
      <c r="J13" s="38">
        <v>-3.7</v>
      </c>
      <c r="K13" s="43">
        <v>3</v>
      </c>
      <c r="L13" s="41">
        <v>6400000</v>
      </c>
      <c r="M13" s="41">
        <v>1668000</v>
      </c>
    </row>
    <row r="14" spans="1:14" s="28" customFormat="1" ht="15" customHeight="1" x14ac:dyDescent="0.2">
      <c r="A14" s="6" t="s">
        <v>232</v>
      </c>
      <c r="B14" s="6" t="s">
        <v>231</v>
      </c>
      <c r="C14" s="15">
        <v>0.72</v>
      </c>
      <c r="D14" s="15">
        <v>0.72</v>
      </c>
      <c r="E14" s="15">
        <v>0.71</v>
      </c>
      <c r="F14" s="15">
        <v>0.71</v>
      </c>
      <c r="G14" s="15">
        <v>0.71</v>
      </c>
      <c r="H14" s="15">
        <v>0.71</v>
      </c>
      <c r="I14" s="15">
        <v>0.72</v>
      </c>
      <c r="J14" s="38">
        <v>-1.39</v>
      </c>
      <c r="K14" s="43">
        <v>39</v>
      </c>
      <c r="L14" s="41">
        <v>127317848</v>
      </c>
      <c r="M14" s="41">
        <v>90567672.079999998</v>
      </c>
      <c r="N14" s="17"/>
    </row>
    <row r="15" spans="1:14" s="28" customFormat="1" ht="15" customHeight="1" x14ac:dyDescent="0.2">
      <c r="A15" s="6" t="s">
        <v>151</v>
      </c>
      <c r="B15" s="6" t="s">
        <v>152</v>
      </c>
      <c r="C15" s="15">
        <v>0.38</v>
      </c>
      <c r="D15" s="15">
        <v>0.38</v>
      </c>
      <c r="E15" s="15">
        <v>0.37</v>
      </c>
      <c r="F15" s="15">
        <v>0.38</v>
      </c>
      <c r="G15" s="15">
        <v>0.37</v>
      </c>
      <c r="H15" s="15">
        <v>0.37</v>
      </c>
      <c r="I15" s="15">
        <v>0.37</v>
      </c>
      <c r="J15" s="38">
        <v>0</v>
      </c>
      <c r="K15" s="43">
        <v>19</v>
      </c>
      <c r="L15" s="41">
        <v>127785216</v>
      </c>
      <c r="M15" s="41">
        <v>48057382.079999998</v>
      </c>
      <c r="N15" s="17"/>
    </row>
    <row r="16" spans="1:14" s="28" customFormat="1" ht="15" customHeight="1" x14ac:dyDescent="0.2">
      <c r="A16" s="6" t="s">
        <v>192</v>
      </c>
      <c r="B16" s="6" t="s">
        <v>193</v>
      </c>
      <c r="C16" s="15">
        <v>0.22</v>
      </c>
      <c r="D16" s="15">
        <v>0.22</v>
      </c>
      <c r="E16" s="15">
        <v>0.22</v>
      </c>
      <c r="F16" s="15">
        <v>0.22</v>
      </c>
      <c r="G16" s="15">
        <v>0.22</v>
      </c>
      <c r="H16" s="15">
        <v>0.22</v>
      </c>
      <c r="I16" s="15">
        <v>0.22</v>
      </c>
      <c r="J16" s="38">
        <v>0</v>
      </c>
      <c r="K16" s="43">
        <v>1</v>
      </c>
      <c r="L16" s="41">
        <v>339623</v>
      </c>
      <c r="M16" s="41">
        <v>74717.06</v>
      </c>
      <c r="N16" s="17"/>
    </row>
    <row r="17" spans="1:14" s="28" customFormat="1" ht="15" customHeight="1" x14ac:dyDescent="0.2">
      <c r="A17" s="6" t="s">
        <v>203</v>
      </c>
      <c r="B17" s="6" t="s">
        <v>202</v>
      </c>
      <c r="C17" s="15">
        <v>0.15</v>
      </c>
      <c r="D17" s="15">
        <v>0.15</v>
      </c>
      <c r="E17" s="15">
        <v>0.15</v>
      </c>
      <c r="F17" s="15">
        <v>0.15</v>
      </c>
      <c r="G17" s="15">
        <v>0.15</v>
      </c>
      <c r="H17" s="15">
        <v>0.15</v>
      </c>
      <c r="I17" s="15">
        <v>0.15</v>
      </c>
      <c r="J17" s="38">
        <v>0</v>
      </c>
      <c r="K17" s="43">
        <v>11</v>
      </c>
      <c r="L17" s="41">
        <v>98000000</v>
      </c>
      <c r="M17" s="41">
        <v>14700000</v>
      </c>
      <c r="N17" s="17"/>
    </row>
    <row r="18" spans="1:14" s="28" customFormat="1" ht="15" customHeight="1" x14ac:dyDescent="0.2">
      <c r="A18" s="6" t="s">
        <v>77</v>
      </c>
      <c r="B18" s="6" t="s">
        <v>71</v>
      </c>
      <c r="C18" s="15">
        <v>0.33</v>
      </c>
      <c r="D18" s="15">
        <v>0.33</v>
      </c>
      <c r="E18" s="15">
        <v>0.33</v>
      </c>
      <c r="F18" s="15">
        <v>0.33</v>
      </c>
      <c r="G18" s="15">
        <v>0.33</v>
      </c>
      <c r="H18" s="15">
        <v>0.33</v>
      </c>
      <c r="I18" s="15">
        <v>0.33</v>
      </c>
      <c r="J18" s="38">
        <v>0</v>
      </c>
      <c r="K18" s="43">
        <v>11</v>
      </c>
      <c r="L18" s="41">
        <v>344339742</v>
      </c>
      <c r="M18" s="41">
        <v>113632114.86</v>
      </c>
      <c r="N18" s="17"/>
    </row>
    <row r="19" spans="1:14" s="28" customFormat="1" ht="15" customHeight="1" x14ac:dyDescent="0.2">
      <c r="A19" s="6" t="s">
        <v>99</v>
      </c>
      <c r="B19" s="6" t="s">
        <v>100</v>
      </c>
      <c r="C19" s="15">
        <v>0.42</v>
      </c>
      <c r="D19" s="15">
        <v>0.42</v>
      </c>
      <c r="E19" s="15">
        <v>0.42</v>
      </c>
      <c r="F19" s="15">
        <v>0.42</v>
      </c>
      <c r="G19" s="15">
        <v>0.43</v>
      </c>
      <c r="H19" s="15">
        <v>0.42</v>
      </c>
      <c r="I19" s="15">
        <v>0.43</v>
      </c>
      <c r="J19" s="38">
        <v>-2.33</v>
      </c>
      <c r="K19" s="43">
        <v>16</v>
      </c>
      <c r="L19" s="41">
        <v>66209061</v>
      </c>
      <c r="M19" s="41">
        <v>27807805.620000001</v>
      </c>
      <c r="N19" s="17"/>
    </row>
    <row r="20" spans="1:14" s="28" customFormat="1" ht="15" customHeight="1" x14ac:dyDescent="0.2">
      <c r="A20" s="6" t="s">
        <v>95</v>
      </c>
      <c r="B20" s="6" t="s">
        <v>96</v>
      </c>
      <c r="C20" s="15">
        <v>0.4</v>
      </c>
      <c r="D20" s="15">
        <v>0.4</v>
      </c>
      <c r="E20" s="15">
        <v>0.4</v>
      </c>
      <c r="F20" s="15">
        <v>0.4</v>
      </c>
      <c r="G20" s="15">
        <v>0.4</v>
      </c>
      <c r="H20" s="15">
        <v>0.4</v>
      </c>
      <c r="I20" s="15">
        <v>0.4</v>
      </c>
      <c r="J20" s="38">
        <v>0</v>
      </c>
      <c r="K20" s="43">
        <v>1</v>
      </c>
      <c r="L20" s="41">
        <v>1000000</v>
      </c>
      <c r="M20" s="41">
        <v>400000</v>
      </c>
      <c r="N20" s="17"/>
    </row>
    <row r="21" spans="1:14" s="28" customFormat="1" ht="15" customHeight="1" x14ac:dyDescent="0.2">
      <c r="A21" s="6" t="s">
        <v>44</v>
      </c>
      <c r="B21" s="6" t="s">
        <v>45</v>
      </c>
      <c r="C21" s="15">
        <v>0.3</v>
      </c>
      <c r="D21" s="15">
        <v>0.3</v>
      </c>
      <c r="E21" s="15">
        <v>0.3</v>
      </c>
      <c r="F21" s="15">
        <v>0.3</v>
      </c>
      <c r="G21" s="15">
        <v>0.3</v>
      </c>
      <c r="H21" s="15">
        <v>0.3</v>
      </c>
      <c r="I21" s="15">
        <v>0.3</v>
      </c>
      <c r="J21" s="38">
        <v>0</v>
      </c>
      <c r="K21" s="43">
        <v>6</v>
      </c>
      <c r="L21" s="41">
        <v>5100000</v>
      </c>
      <c r="M21" s="41">
        <v>1530000</v>
      </c>
      <c r="N21" s="17"/>
    </row>
    <row r="22" spans="1:14" s="28" customFormat="1" ht="15" customHeight="1" x14ac:dyDescent="0.2">
      <c r="A22" s="6" t="s">
        <v>206</v>
      </c>
      <c r="B22" s="6" t="s">
        <v>207</v>
      </c>
      <c r="C22" s="15">
        <v>0.18</v>
      </c>
      <c r="D22" s="15">
        <v>0.18</v>
      </c>
      <c r="E22" s="15">
        <v>0.18</v>
      </c>
      <c r="F22" s="15">
        <v>0.18</v>
      </c>
      <c r="G22" s="15">
        <v>0.18</v>
      </c>
      <c r="H22" s="15">
        <v>0.18</v>
      </c>
      <c r="I22" s="15">
        <v>0.18</v>
      </c>
      <c r="J22" s="38">
        <v>0</v>
      </c>
      <c r="K22" s="43">
        <v>2</v>
      </c>
      <c r="L22" s="41">
        <v>5880000</v>
      </c>
      <c r="M22" s="41">
        <v>1058400</v>
      </c>
      <c r="N22" s="17"/>
    </row>
    <row r="23" spans="1:14" s="28" customFormat="1" ht="15" customHeight="1" x14ac:dyDescent="0.2">
      <c r="A23" s="6" t="s">
        <v>200</v>
      </c>
      <c r="B23" s="6" t="s">
        <v>201</v>
      </c>
      <c r="C23" s="15">
        <v>0.87</v>
      </c>
      <c r="D23" s="15">
        <v>0.91</v>
      </c>
      <c r="E23" s="15">
        <v>0.87</v>
      </c>
      <c r="F23" s="15">
        <v>0.87</v>
      </c>
      <c r="G23" s="15">
        <v>0.87</v>
      </c>
      <c r="H23" s="15">
        <v>0.91</v>
      </c>
      <c r="I23" s="15">
        <v>0.88</v>
      </c>
      <c r="J23" s="38">
        <v>3.41</v>
      </c>
      <c r="K23" s="43">
        <v>13</v>
      </c>
      <c r="L23" s="41">
        <v>71931290</v>
      </c>
      <c r="M23" s="41">
        <v>62778497.039999999</v>
      </c>
      <c r="N23" s="17"/>
    </row>
    <row r="24" spans="1:14" s="28" customFormat="1" ht="15" customHeight="1" x14ac:dyDescent="0.2">
      <c r="A24" s="6" t="s">
        <v>108</v>
      </c>
      <c r="B24" s="6" t="s">
        <v>109</v>
      </c>
      <c r="C24" s="15">
        <v>1</v>
      </c>
      <c r="D24" s="15">
        <v>1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38">
        <v>0</v>
      </c>
      <c r="K24" s="43">
        <v>1</v>
      </c>
      <c r="L24" s="41">
        <v>100000</v>
      </c>
      <c r="M24" s="41">
        <v>100000</v>
      </c>
      <c r="N24" s="17"/>
    </row>
    <row r="25" spans="1:14" s="28" customFormat="1" ht="15" customHeight="1" x14ac:dyDescent="0.2">
      <c r="A25" s="6" t="s">
        <v>242</v>
      </c>
      <c r="B25" s="6" t="s">
        <v>243</v>
      </c>
      <c r="C25" s="15">
        <v>0.31</v>
      </c>
      <c r="D25" s="15">
        <v>0.31</v>
      </c>
      <c r="E25" s="15">
        <v>0.31</v>
      </c>
      <c r="F25" s="15">
        <v>0.31</v>
      </c>
      <c r="G25" s="15">
        <v>0.31</v>
      </c>
      <c r="H25" s="15">
        <v>0.31</v>
      </c>
      <c r="I25" s="15">
        <v>0.31</v>
      </c>
      <c r="J25" s="38">
        <v>0</v>
      </c>
      <c r="K25" s="43">
        <v>3</v>
      </c>
      <c r="L25" s="41">
        <v>476049</v>
      </c>
      <c r="M25" s="41">
        <v>147575.19</v>
      </c>
      <c r="N25" s="17"/>
    </row>
    <row r="26" spans="1:14" s="28" customFormat="1" ht="15" customHeight="1" x14ac:dyDescent="0.2">
      <c r="A26" s="6" t="s">
        <v>130</v>
      </c>
      <c r="B26" s="6" t="s">
        <v>131</v>
      </c>
      <c r="C26" s="15">
        <v>0.13</v>
      </c>
      <c r="D26" s="15">
        <v>0.13</v>
      </c>
      <c r="E26" s="15">
        <v>0.13</v>
      </c>
      <c r="F26" s="15">
        <v>0.13</v>
      </c>
      <c r="G26" s="15">
        <v>0.13</v>
      </c>
      <c r="H26" s="15">
        <v>0.13</v>
      </c>
      <c r="I26" s="15">
        <v>0.13</v>
      </c>
      <c r="J26" s="38">
        <v>0</v>
      </c>
      <c r="K26" s="43">
        <v>4</v>
      </c>
      <c r="L26" s="41">
        <v>4500000</v>
      </c>
      <c r="M26" s="41">
        <v>585000</v>
      </c>
      <c r="N26" s="17"/>
    </row>
    <row r="27" spans="1:14" s="28" customFormat="1" ht="15" customHeight="1" x14ac:dyDescent="0.2">
      <c r="A27" s="6" t="s">
        <v>120</v>
      </c>
      <c r="B27" s="6" t="s">
        <v>137</v>
      </c>
      <c r="C27" s="15">
        <v>0.45</v>
      </c>
      <c r="D27" s="15">
        <v>0.45</v>
      </c>
      <c r="E27" s="15">
        <v>0.45</v>
      </c>
      <c r="F27" s="15">
        <v>0.45</v>
      </c>
      <c r="G27" s="15">
        <v>0.46</v>
      </c>
      <c r="H27" s="15">
        <v>0.45</v>
      </c>
      <c r="I27" s="15">
        <v>0.47</v>
      </c>
      <c r="J27" s="38">
        <v>-4.26</v>
      </c>
      <c r="K27" s="43">
        <v>2</v>
      </c>
      <c r="L27" s="41">
        <v>1500000</v>
      </c>
      <c r="M27" s="41">
        <v>675000</v>
      </c>
      <c r="N27" s="17"/>
    </row>
    <row r="28" spans="1:14" s="28" customFormat="1" ht="15" customHeight="1" x14ac:dyDescent="0.2">
      <c r="A28" s="6" t="s">
        <v>184</v>
      </c>
      <c r="B28" s="6" t="s">
        <v>185</v>
      </c>
      <c r="C28" s="15">
        <v>0.9</v>
      </c>
      <c r="D28" s="15">
        <v>0.9</v>
      </c>
      <c r="E28" s="15">
        <v>0.9</v>
      </c>
      <c r="F28" s="15">
        <v>0.9</v>
      </c>
      <c r="G28" s="15">
        <v>0.9</v>
      </c>
      <c r="H28" s="15">
        <v>0.9</v>
      </c>
      <c r="I28" s="15">
        <v>0.9</v>
      </c>
      <c r="J28" s="38">
        <v>0</v>
      </c>
      <c r="K28" s="43">
        <v>6</v>
      </c>
      <c r="L28" s="41">
        <v>151027965</v>
      </c>
      <c r="M28" s="41">
        <v>135925168.5</v>
      </c>
      <c r="N28" s="17"/>
    </row>
    <row r="29" spans="1:14" s="28" customFormat="1" ht="15" customHeight="1" x14ac:dyDescent="0.2">
      <c r="A29" s="6" t="s">
        <v>145</v>
      </c>
      <c r="B29" s="6" t="s">
        <v>146</v>
      </c>
      <c r="C29" s="15">
        <v>0.21</v>
      </c>
      <c r="D29" s="15">
        <v>0.21</v>
      </c>
      <c r="E29" s="15">
        <v>0.21</v>
      </c>
      <c r="F29" s="15">
        <v>0.21</v>
      </c>
      <c r="G29" s="15">
        <v>0.21</v>
      </c>
      <c r="H29" s="15">
        <v>0.21</v>
      </c>
      <c r="I29" s="15">
        <v>0.21</v>
      </c>
      <c r="J29" s="38">
        <v>0</v>
      </c>
      <c r="K29" s="43">
        <v>3</v>
      </c>
      <c r="L29" s="41">
        <v>9502000000</v>
      </c>
      <c r="M29" s="41">
        <v>1995420000</v>
      </c>
      <c r="N29" s="17"/>
    </row>
    <row r="30" spans="1:14" s="28" customFormat="1" ht="15" customHeight="1" x14ac:dyDescent="0.2">
      <c r="A30" s="6" t="s">
        <v>20</v>
      </c>
      <c r="B30" s="69"/>
      <c r="C30" s="70"/>
      <c r="D30" s="70"/>
      <c r="E30" s="70"/>
      <c r="F30" s="70"/>
      <c r="G30" s="70"/>
      <c r="H30" s="70"/>
      <c r="I30" s="70"/>
      <c r="J30" s="71"/>
      <c r="K30" s="41">
        <f>SUM(K13:K29)</f>
        <v>141</v>
      </c>
      <c r="L30" s="32">
        <f>SUM(L13:L29)</f>
        <v>10513906794</v>
      </c>
      <c r="M30" s="32">
        <f>SUM(M13:M29)</f>
        <v>2495127332.4299998</v>
      </c>
    </row>
    <row r="31" spans="1:14" s="17" customFormat="1" ht="15" customHeight="1" x14ac:dyDescent="0.2">
      <c r="A31" s="72" t="s">
        <v>101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</row>
    <row r="32" spans="1:14" s="28" customFormat="1" ht="15" customHeight="1" x14ac:dyDescent="0.2">
      <c r="A32" s="6" t="s">
        <v>65</v>
      </c>
      <c r="B32" s="6" t="s">
        <v>139</v>
      </c>
      <c r="C32" s="15">
        <v>4.59</v>
      </c>
      <c r="D32" s="15">
        <v>4.59</v>
      </c>
      <c r="E32" s="15">
        <v>4.57</v>
      </c>
      <c r="F32" s="15">
        <v>4.58</v>
      </c>
      <c r="G32" s="15">
        <v>4.42</v>
      </c>
      <c r="H32" s="15">
        <v>4.58</v>
      </c>
      <c r="I32" s="15">
        <v>4.4000000000000004</v>
      </c>
      <c r="J32" s="38">
        <v>4.09</v>
      </c>
      <c r="K32" s="43">
        <v>6</v>
      </c>
      <c r="L32" s="41">
        <v>750000</v>
      </c>
      <c r="M32" s="41">
        <v>3434500</v>
      </c>
      <c r="N32" s="17"/>
    </row>
    <row r="33" spans="1:14" s="28" customFormat="1" ht="15" customHeight="1" x14ac:dyDescent="0.2">
      <c r="A33" s="6" t="s">
        <v>233</v>
      </c>
      <c r="B33" s="6" t="s">
        <v>234</v>
      </c>
      <c r="C33" s="15">
        <v>2.75</v>
      </c>
      <c r="D33" s="15">
        <v>2.75</v>
      </c>
      <c r="E33" s="15">
        <v>2.75</v>
      </c>
      <c r="F33" s="15">
        <v>2.75</v>
      </c>
      <c r="G33" s="15">
        <v>3.05</v>
      </c>
      <c r="H33" s="15">
        <v>2.75</v>
      </c>
      <c r="I33" s="15">
        <v>3.05</v>
      </c>
      <c r="J33" s="38">
        <v>-9.84</v>
      </c>
      <c r="K33" s="43">
        <v>1</v>
      </c>
      <c r="L33" s="41">
        <v>100000</v>
      </c>
      <c r="M33" s="41">
        <v>275000</v>
      </c>
      <c r="N33" s="17"/>
    </row>
    <row r="34" spans="1:14" s="28" customFormat="1" ht="15" customHeight="1" x14ac:dyDescent="0.2">
      <c r="A34" s="6" t="s">
        <v>227</v>
      </c>
      <c r="B34" s="69"/>
      <c r="C34" s="70"/>
      <c r="D34" s="70"/>
      <c r="E34" s="70"/>
      <c r="F34" s="70"/>
      <c r="G34" s="70"/>
      <c r="H34" s="70"/>
      <c r="I34" s="70"/>
      <c r="J34" s="71"/>
      <c r="K34" s="43">
        <f>SUM(K32:K33)</f>
        <v>7</v>
      </c>
      <c r="L34" s="41">
        <f>SUM(L32:L33)</f>
        <v>850000</v>
      </c>
      <c r="M34" s="41">
        <f>SUM(M32:M33)</f>
        <v>3709500</v>
      </c>
    </row>
    <row r="35" spans="1:14" s="17" customFormat="1" ht="15" customHeight="1" x14ac:dyDescent="0.2">
      <c r="A35" s="72" t="s">
        <v>21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</row>
    <row r="36" spans="1:14" s="17" customFormat="1" ht="15" customHeight="1" x14ac:dyDescent="0.2">
      <c r="A36" s="6" t="s">
        <v>133</v>
      </c>
      <c r="B36" s="6" t="s">
        <v>134</v>
      </c>
      <c r="C36" s="15">
        <v>14</v>
      </c>
      <c r="D36" s="15">
        <v>14</v>
      </c>
      <c r="E36" s="15">
        <v>14</v>
      </c>
      <c r="F36" s="15">
        <v>14</v>
      </c>
      <c r="G36" s="15">
        <v>14</v>
      </c>
      <c r="H36" s="15">
        <v>14</v>
      </c>
      <c r="I36" s="15">
        <v>14</v>
      </c>
      <c r="J36" s="38">
        <v>0</v>
      </c>
      <c r="K36" s="43">
        <v>1</v>
      </c>
      <c r="L36" s="41">
        <v>7000</v>
      </c>
      <c r="M36" s="41">
        <v>98000</v>
      </c>
    </row>
    <row r="37" spans="1:14" s="17" customFormat="1" ht="15" customHeight="1" x14ac:dyDescent="0.2">
      <c r="A37" s="6" t="s">
        <v>196</v>
      </c>
      <c r="B37" s="6" t="s">
        <v>197</v>
      </c>
      <c r="C37" s="15">
        <v>0.64</v>
      </c>
      <c r="D37" s="15">
        <v>0.65</v>
      </c>
      <c r="E37" s="15">
        <v>0.63</v>
      </c>
      <c r="F37" s="15">
        <v>0.64</v>
      </c>
      <c r="G37" s="15">
        <v>0.64</v>
      </c>
      <c r="H37" s="15">
        <v>0.65</v>
      </c>
      <c r="I37" s="15">
        <v>0.64</v>
      </c>
      <c r="J37" s="38">
        <v>1.56</v>
      </c>
      <c r="K37" s="43">
        <v>10</v>
      </c>
      <c r="L37" s="41">
        <v>11050000</v>
      </c>
      <c r="M37" s="41">
        <v>7022500</v>
      </c>
    </row>
    <row r="38" spans="1:14" s="17" customFormat="1" ht="15" customHeight="1" x14ac:dyDescent="0.2">
      <c r="A38" s="6" t="s">
        <v>36</v>
      </c>
      <c r="B38" s="6" t="s">
        <v>68</v>
      </c>
      <c r="C38" s="15">
        <v>6.2</v>
      </c>
      <c r="D38" s="15">
        <v>6.7</v>
      </c>
      <c r="E38" s="15">
        <v>6.2</v>
      </c>
      <c r="F38" s="15">
        <v>6.48</v>
      </c>
      <c r="G38" s="15">
        <v>6.05</v>
      </c>
      <c r="H38" s="15">
        <v>6.6</v>
      </c>
      <c r="I38" s="15">
        <v>6.14</v>
      </c>
      <c r="J38" s="38">
        <v>7.49</v>
      </c>
      <c r="K38" s="43">
        <v>224</v>
      </c>
      <c r="L38" s="41">
        <v>26391992</v>
      </c>
      <c r="M38" s="41">
        <v>170929161.59999999</v>
      </c>
    </row>
    <row r="39" spans="1:14" s="17" customFormat="1" ht="15" customHeight="1" x14ac:dyDescent="0.2">
      <c r="A39" s="6" t="s">
        <v>237</v>
      </c>
      <c r="B39" s="6" t="s">
        <v>238</v>
      </c>
      <c r="C39" s="15">
        <v>2</v>
      </c>
      <c r="D39" s="15">
        <v>2.0499999999999998</v>
      </c>
      <c r="E39" s="15">
        <v>2</v>
      </c>
      <c r="F39" s="15">
        <v>2.02</v>
      </c>
      <c r="G39" s="15">
        <v>2</v>
      </c>
      <c r="H39" s="15">
        <v>2.0299999999999998</v>
      </c>
      <c r="I39" s="15">
        <v>2.0099999999999998</v>
      </c>
      <c r="J39" s="38">
        <v>1</v>
      </c>
      <c r="K39" s="43">
        <v>47</v>
      </c>
      <c r="L39" s="41">
        <v>31445000</v>
      </c>
      <c r="M39" s="41">
        <v>63524700</v>
      </c>
    </row>
    <row r="40" spans="1:14" s="17" customFormat="1" ht="15" customHeight="1" x14ac:dyDescent="0.2">
      <c r="A40" s="6" t="s">
        <v>22</v>
      </c>
      <c r="B40" s="69"/>
      <c r="C40" s="70"/>
      <c r="D40" s="70"/>
      <c r="E40" s="70"/>
      <c r="F40" s="70"/>
      <c r="G40" s="70"/>
      <c r="H40" s="70"/>
      <c r="I40" s="70"/>
      <c r="J40" s="71"/>
      <c r="K40" s="43">
        <f>SUM(K36:K39)</f>
        <v>282</v>
      </c>
      <c r="L40" s="41">
        <f>SUM(L36:L39)</f>
        <v>68893992</v>
      </c>
      <c r="M40" s="41">
        <f>SUM(M36:M39)</f>
        <v>241574361.59999999</v>
      </c>
    </row>
    <row r="41" spans="1:14" s="17" customFormat="1" ht="15" customHeight="1" x14ac:dyDescent="0.2">
      <c r="A41" s="72" t="s">
        <v>23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42" spans="1:14" s="17" customFormat="1" ht="15" customHeight="1" x14ac:dyDescent="0.2">
      <c r="A42" s="6" t="s">
        <v>214</v>
      </c>
      <c r="B42" s="6" t="s">
        <v>213</v>
      </c>
      <c r="C42" s="15">
        <v>1.99</v>
      </c>
      <c r="D42" s="15">
        <v>2</v>
      </c>
      <c r="E42" s="15">
        <v>1.97</v>
      </c>
      <c r="F42" s="15">
        <v>1.99</v>
      </c>
      <c r="G42" s="15">
        <v>1.98</v>
      </c>
      <c r="H42" s="15">
        <v>1.97</v>
      </c>
      <c r="I42" s="15">
        <v>1.98</v>
      </c>
      <c r="J42" s="38">
        <v>-0.51</v>
      </c>
      <c r="K42" s="43">
        <v>56</v>
      </c>
      <c r="L42" s="41">
        <v>27680839</v>
      </c>
      <c r="M42" s="41">
        <v>55045961.979999997</v>
      </c>
    </row>
    <row r="43" spans="1:14" s="17" customFormat="1" ht="15" customHeight="1" x14ac:dyDescent="0.2">
      <c r="A43" s="6" t="s">
        <v>241</v>
      </c>
      <c r="B43" s="6" t="s">
        <v>240</v>
      </c>
      <c r="C43" s="15">
        <v>0.25</v>
      </c>
      <c r="D43" s="15">
        <v>0.25</v>
      </c>
      <c r="E43" s="15">
        <v>0.25</v>
      </c>
      <c r="F43" s="15">
        <v>0.25</v>
      </c>
      <c r="G43" s="15">
        <v>0.25</v>
      </c>
      <c r="H43" s="15">
        <v>0.25</v>
      </c>
      <c r="I43" s="15">
        <v>0.25</v>
      </c>
      <c r="J43" s="38">
        <v>0</v>
      </c>
      <c r="K43" s="43">
        <v>5</v>
      </c>
      <c r="L43" s="41">
        <v>6950000</v>
      </c>
      <c r="M43" s="41">
        <v>1737500</v>
      </c>
    </row>
    <row r="44" spans="1:14" s="17" customFormat="1" ht="15" customHeight="1" x14ac:dyDescent="0.2">
      <c r="A44" s="6" t="s">
        <v>205</v>
      </c>
      <c r="B44" s="6" t="s">
        <v>204</v>
      </c>
      <c r="C44" s="15">
        <v>0.28999999999999998</v>
      </c>
      <c r="D44" s="15">
        <v>0.28999999999999998</v>
      </c>
      <c r="E44" s="15">
        <v>0.28999999999999998</v>
      </c>
      <c r="F44" s="15">
        <v>0.28999999999999998</v>
      </c>
      <c r="G44" s="15">
        <v>0.28999999999999998</v>
      </c>
      <c r="H44" s="15">
        <v>0.28999999999999998</v>
      </c>
      <c r="I44" s="15">
        <v>0.28999999999999998</v>
      </c>
      <c r="J44" s="38">
        <v>0</v>
      </c>
      <c r="K44" s="43">
        <v>1</v>
      </c>
      <c r="L44" s="41">
        <v>500000</v>
      </c>
      <c r="M44" s="41">
        <v>145000</v>
      </c>
    </row>
    <row r="45" spans="1:14" s="17" customFormat="1" ht="15" customHeight="1" x14ac:dyDescent="0.2">
      <c r="A45" s="6" t="s">
        <v>61</v>
      </c>
      <c r="B45" s="6" t="s">
        <v>62</v>
      </c>
      <c r="C45" s="15">
        <v>0.63</v>
      </c>
      <c r="D45" s="15">
        <v>0.63</v>
      </c>
      <c r="E45" s="15">
        <v>0.6</v>
      </c>
      <c r="F45" s="15">
        <v>0.61</v>
      </c>
      <c r="G45" s="15">
        <v>0.62</v>
      </c>
      <c r="H45" s="15">
        <v>0.6</v>
      </c>
      <c r="I45" s="15">
        <v>0.62</v>
      </c>
      <c r="J45" s="38">
        <v>-3.23</v>
      </c>
      <c r="K45" s="43">
        <v>24</v>
      </c>
      <c r="L45" s="41">
        <v>50900000</v>
      </c>
      <c r="M45" s="41">
        <v>31121000</v>
      </c>
    </row>
    <row r="46" spans="1:14" s="17" customFormat="1" ht="15" customHeight="1" x14ac:dyDescent="0.2">
      <c r="A46" s="6" t="s">
        <v>81</v>
      </c>
      <c r="B46" s="6" t="s">
        <v>80</v>
      </c>
      <c r="C46" s="15">
        <v>2.5</v>
      </c>
      <c r="D46" s="15">
        <v>2.5</v>
      </c>
      <c r="E46" s="15">
        <v>2.5</v>
      </c>
      <c r="F46" s="15">
        <v>2.5</v>
      </c>
      <c r="G46" s="15">
        <v>2.4500000000000002</v>
      </c>
      <c r="H46" s="15">
        <v>2.5</v>
      </c>
      <c r="I46" s="15">
        <v>2.4500000000000002</v>
      </c>
      <c r="J46" s="38">
        <v>2.04</v>
      </c>
      <c r="K46" s="43">
        <v>1</v>
      </c>
      <c r="L46" s="41">
        <v>10000</v>
      </c>
      <c r="M46" s="41">
        <v>25000</v>
      </c>
    </row>
    <row r="47" spans="1:14" s="17" customFormat="1" ht="15" customHeight="1" x14ac:dyDescent="0.2">
      <c r="A47" s="6" t="s">
        <v>114</v>
      </c>
      <c r="B47" s="6" t="s">
        <v>115</v>
      </c>
      <c r="C47" s="15">
        <v>0.4</v>
      </c>
      <c r="D47" s="15">
        <v>0.4</v>
      </c>
      <c r="E47" s="15">
        <v>0.4</v>
      </c>
      <c r="F47" s="15">
        <v>0.4</v>
      </c>
      <c r="G47" s="15">
        <v>0.4</v>
      </c>
      <c r="H47" s="15">
        <v>0.4</v>
      </c>
      <c r="I47" s="15">
        <v>0.4</v>
      </c>
      <c r="J47" s="38">
        <v>0</v>
      </c>
      <c r="K47" s="43">
        <v>1</v>
      </c>
      <c r="L47" s="41">
        <v>800000</v>
      </c>
      <c r="M47" s="41">
        <v>320000</v>
      </c>
    </row>
    <row r="48" spans="1:14" s="17" customFormat="1" ht="15" customHeight="1" x14ac:dyDescent="0.2">
      <c r="A48" s="6" t="s">
        <v>24</v>
      </c>
      <c r="B48" s="69"/>
      <c r="C48" s="70"/>
      <c r="D48" s="70"/>
      <c r="E48" s="70"/>
      <c r="F48" s="70"/>
      <c r="G48" s="70"/>
      <c r="H48" s="70"/>
      <c r="I48" s="70"/>
      <c r="J48" s="71"/>
      <c r="K48" s="43">
        <f>SUM(K42:K47)</f>
        <v>88</v>
      </c>
      <c r="L48" s="41">
        <f>SUM(L42:L47)</f>
        <v>86840839</v>
      </c>
      <c r="M48" s="41">
        <f>SUM(M42:M47)</f>
        <v>88394461.979999989</v>
      </c>
    </row>
    <row r="49" spans="1:13" s="17" customFormat="1" ht="15" customHeight="1" x14ac:dyDescent="0.2">
      <c r="A49" s="72" t="s">
        <v>25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4"/>
    </row>
    <row r="50" spans="1:13" s="17" customFormat="1" ht="15" customHeight="1" x14ac:dyDescent="0.2">
      <c r="A50" s="6" t="s">
        <v>103</v>
      </c>
      <c r="B50" s="6" t="s">
        <v>104</v>
      </c>
      <c r="C50" s="15">
        <v>7.09</v>
      </c>
      <c r="D50" s="15">
        <v>7.25</v>
      </c>
      <c r="E50" s="15">
        <v>7.09</v>
      </c>
      <c r="F50" s="15">
        <v>7.14</v>
      </c>
      <c r="G50" s="15">
        <v>7</v>
      </c>
      <c r="H50" s="15">
        <v>7.25</v>
      </c>
      <c r="I50" s="15">
        <v>7</v>
      </c>
      <c r="J50" s="38">
        <v>3.57</v>
      </c>
      <c r="K50" s="43">
        <v>7</v>
      </c>
      <c r="L50" s="41">
        <v>634000</v>
      </c>
      <c r="M50" s="41">
        <v>4529900</v>
      </c>
    </row>
    <row r="51" spans="1:13" s="17" customFormat="1" ht="15" customHeight="1" x14ac:dyDescent="0.2">
      <c r="A51" s="6" t="s">
        <v>70</v>
      </c>
      <c r="B51" s="6" t="s">
        <v>69</v>
      </c>
      <c r="C51" s="15">
        <v>24.5</v>
      </c>
      <c r="D51" s="15">
        <v>24.5</v>
      </c>
      <c r="E51" s="15">
        <v>24.12</v>
      </c>
      <c r="F51" s="15">
        <v>24.47</v>
      </c>
      <c r="G51" s="15">
        <v>24.55</v>
      </c>
      <c r="H51" s="15">
        <v>24.12</v>
      </c>
      <c r="I51" s="15">
        <v>24.12</v>
      </c>
      <c r="J51" s="38">
        <v>0</v>
      </c>
      <c r="K51" s="43">
        <v>9</v>
      </c>
      <c r="L51" s="41">
        <v>357000</v>
      </c>
      <c r="M51" s="41">
        <v>8735100</v>
      </c>
    </row>
    <row r="52" spans="1:13" s="17" customFormat="1" ht="15" customHeight="1" x14ac:dyDescent="0.2">
      <c r="A52" s="6" t="s">
        <v>177</v>
      </c>
      <c r="B52" s="6" t="s">
        <v>176</v>
      </c>
      <c r="C52" s="15">
        <v>10.6</v>
      </c>
      <c r="D52" s="15">
        <v>11</v>
      </c>
      <c r="E52" s="15">
        <v>10.6</v>
      </c>
      <c r="F52" s="15">
        <v>10.88</v>
      </c>
      <c r="G52" s="15">
        <v>10.64</v>
      </c>
      <c r="H52" s="15">
        <v>11</v>
      </c>
      <c r="I52" s="15">
        <v>10.6</v>
      </c>
      <c r="J52" s="38">
        <v>3.77</v>
      </c>
      <c r="K52" s="43">
        <v>18</v>
      </c>
      <c r="L52" s="41">
        <v>1618000</v>
      </c>
      <c r="M52" s="41">
        <v>17599900</v>
      </c>
    </row>
    <row r="53" spans="1:13" s="17" customFormat="1" ht="15" customHeight="1" x14ac:dyDescent="0.2">
      <c r="A53" s="6" t="s">
        <v>125</v>
      </c>
      <c r="B53" s="6" t="s">
        <v>126</v>
      </c>
      <c r="C53" s="15">
        <v>1.6</v>
      </c>
      <c r="D53" s="15">
        <v>1.6</v>
      </c>
      <c r="E53" s="15">
        <v>1.6</v>
      </c>
      <c r="F53" s="15">
        <v>1.6</v>
      </c>
      <c r="G53" s="15">
        <v>1.6</v>
      </c>
      <c r="H53" s="15">
        <v>1.6</v>
      </c>
      <c r="I53" s="15">
        <v>1.6</v>
      </c>
      <c r="J53" s="38">
        <v>0</v>
      </c>
      <c r="K53" s="43">
        <v>1</v>
      </c>
      <c r="L53" s="41">
        <v>925926</v>
      </c>
      <c r="M53" s="41">
        <v>1481481.6</v>
      </c>
    </row>
    <row r="54" spans="1:13" s="17" customFormat="1" ht="15" customHeight="1" x14ac:dyDescent="0.2">
      <c r="A54" s="6" t="s">
        <v>147</v>
      </c>
      <c r="B54" s="6" t="s">
        <v>148</v>
      </c>
      <c r="C54" s="15">
        <v>11.77</v>
      </c>
      <c r="D54" s="15">
        <v>12.5</v>
      </c>
      <c r="E54" s="15">
        <v>11.75</v>
      </c>
      <c r="F54" s="15">
        <v>11.82</v>
      </c>
      <c r="G54" s="15">
        <v>11.77</v>
      </c>
      <c r="H54" s="15">
        <v>12.5</v>
      </c>
      <c r="I54" s="15">
        <v>11.77</v>
      </c>
      <c r="J54" s="38">
        <v>6.2</v>
      </c>
      <c r="K54" s="43">
        <v>15</v>
      </c>
      <c r="L54" s="41">
        <v>2700000</v>
      </c>
      <c r="M54" s="41">
        <v>31910000</v>
      </c>
    </row>
    <row r="55" spans="1:13" s="17" customFormat="1" ht="15" customHeight="1" x14ac:dyDescent="0.2">
      <c r="A55" s="6" t="s">
        <v>199</v>
      </c>
      <c r="B55" s="6" t="s">
        <v>198</v>
      </c>
      <c r="C55" s="15">
        <v>8.1999999999999993</v>
      </c>
      <c r="D55" s="15">
        <v>8.25</v>
      </c>
      <c r="E55" s="15">
        <v>8.1999999999999993</v>
      </c>
      <c r="F55" s="15">
        <v>8.24</v>
      </c>
      <c r="G55" s="15">
        <v>8</v>
      </c>
      <c r="H55" s="15">
        <v>8.25</v>
      </c>
      <c r="I55" s="15">
        <v>8</v>
      </c>
      <c r="J55" s="38">
        <v>3.13</v>
      </c>
      <c r="K55" s="43">
        <v>5</v>
      </c>
      <c r="L55" s="41">
        <v>550000</v>
      </c>
      <c r="M55" s="41">
        <v>4534000</v>
      </c>
    </row>
    <row r="56" spans="1:13" s="17" customFormat="1" ht="15" customHeight="1" x14ac:dyDescent="0.2">
      <c r="A56" s="6" t="s">
        <v>155</v>
      </c>
      <c r="B56" s="6" t="s">
        <v>156</v>
      </c>
      <c r="C56" s="15">
        <v>10.8</v>
      </c>
      <c r="D56" s="15">
        <v>11.3</v>
      </c>
      <c r="E56" s="15">
        <v>10.8</v>
      </c>
      <c r="F56" s="15">
        <v>11.14</v>
      </c>
      <c r="G56" s="15">
        <v>10.56</v>
      </c>
      <c r="H56" s="15">
        <v>11.25</v>
      </c>
      <c r="I56" s="15">
        <v>10.75</v>
      </c>
      <c r="J56" s="38">
        <v>4.6500000000000004</v>
      </c>
      <c r="K56" s="43">
        <v>14</v>
      </c>
      <c r="L56" s="41">
        <v>1530000</v>
      </c>
      <c r="M56" s="41">
        <v>17041000</v>
      </c>
    </row>
    <row r="57" spans="1:13" s="17" customFormat="1" ht="15" customHeight="1" x14ac:dyDescent="0.2">
      <c r="A57" s="6" t="s">
        <v>172</v>
      </c>
      <c r="B57" s="6" t="s">
        <v>173</v>
      </c>
      <c r="C57" s="15">
        <v>15</v>
      </c>
      <c r="D57" s="15">
        <v>15</v>
      </c>
      <c r="E57" s="15">
        <v>15</v>
      </c>
      <c r="F57" s="15">
        <v>15</v>
      </c>
      <c r="G57" s="15">
        <v>15</v>
      </c>
      <c r="H57" s="15">
        <v>15</v>
      </c>
      <c r="I57" s="15">
        <v>15</v>
      </c>
      <c r="J57" s="38">
        <v>0</v>
      </c>
      <c r="K57" s="43">
        <v>2</v>
      </c>
      <c r="L57" s="41">
        <v>12000</v>
      </c>
      <c r="M57" s="41">
        <v>180000</v>
      </c>
    </row>
    <row r="58" spans="1:13" s="17" customFormat="1" ht="15" customHeight="1" x14ac:dyDescent="0.2">
      <c r="A58" s="6" t="s">
        <v>26</v>
      </c>
      <c r="B58" s="69"/>
      <c r="C58" s="70"/>
      <c r="D58" s="70"/>
      <c r="E58" s="70"/>
      <c r="F58" s="70"/>
      <c r="G58" s="70"/>
      <c r="H58" s="70"/>
      <c r="I58" s="70"/>
      <c r="J58" s="71"/>
      <c r="K58" s="43">
        <f>SUM(K50:K57)</f>
        <v>71</v>
      </c>
      <c r="L58" s="41">
        <f>SUM(L50:L57)</f>
        <v>8326926</v>
      </c>
      <c r="M58" s="41">
        <f>SUM(M50:M57)</f>
        <v>86011381.599999994</v>
      </c>
    </row>
    <row r="59" spans="1:13" s="17" customFormat="1" ht="15" customHeight="1" x14ac:dyDescent="0.2">
      <c r="A59" s="72" t="s">
        <v>41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4"/>
    </row>
    <row r="60" spans="1:13" s="17" customFormat="1" ht="15" customHeight="1" x14ac:dyDescent="0.2">
      <c r="A60" s="6" t="s">
        <v>91</v>
      </c>
      <c r="B60" s="6" t="s">
        <v>92</v>
      </c>
      <c r="C60" s="15">
        <v>1.4</v>
      </c>
      <c r="D60" s="15">
        <v>1.4</v>
      </c>
      <c r="E60" s="15">
        <v>1.4</v>
      </c>
      <c r="F60" s="15">
        <v>1.4</v>
      </c>
      <c r="G60" s="15">
        <v>1.4</v>
      </c>
      <c r="H60" s="15">
        <v>1.4</v>
      </c>
      <c r="I60" s="15">
        <v>1.4</v>
      </c>
      <c r="J60" s="38">
        <v>0</v>
      </c>
      <c r="K60" s="43">
        <v>1</v>
      </c>
      <c r="L60" s="41">
        <v>100000</v>
      </c>
      <c r="M60" s="41">
        <v>140000</v>
      </c>
    </row>
    <row r="61" spans="1:13" s="17" customFormat="1" ht="15" customHeight="1" x14ac:dyDescent="0.2">
      <c r="A61" s="6" t="s">
        <v>127</v>
      </c>
      <c r="B61" s="6" t="s">
        <v>128</v>
      </c>
      <c r="C61" s="15">
        <v>2.5</v>
      </c>
      <c r="D61" s="15">
        <v>2.5</v>
      </c>
      <c r="E61" s="15">
        <v>2.5</v>
      </c>
      <c r="F61" s="15">
        <v>2.5</v>
      </c>
      <c r="G61" s="15">
        <v>2.5</v>
      </c>
      <c r="H61" s="15">
        <v>2.5</v>
      </c>
      <c r="I61" s="15">
        <v>2.5</v>
      </c>
      <c r="J61" s="38">
        <v>0</v>
      </c>
      <c r="K61" s="43">
        <v>1</v>
      </c>
      <c r="L61" s="41">
        <v>200000</v>
      </c>
      <c r="M61" s="41">
        <v>500000</v>
      </c>
    </row>
    <row r="62" spans="1:13" s="17" customFormat="1" ht="15" customHeight="1" x14ac:dyDescent="0.2">
      <c r="A62" s="6" t="s">
        <v>245</v>
      </c>
      <c r="B62" s="69"/>
      <c r="C62" s="70"/>
      <c r="D62" s="70"/>
      <c r="E62" s="70"/>
      <c r="F62" s="70"/>
      <c r="G62" s="70"/>
      <c r="H62" s="70"/>
      <c r="I62" s="70"/>
      <c r="J62" s="71"/>
      <c r="K62" s="43">
        <f>SUM(K60:K61)</f>
        <v>2</v>
      </c>
      <c r="L62" s="41">
        <f>SUM(L60:L61)</f>
        <v>300000</v>
      </c>
      <c r="M62" s="41">
        <f>SUM(M60:M61)</f>
        <v>640000</v>
      </c>
    </row>
    <row r="63" spans="1:13" s="17" customFormat="1" ht="15" customHeight="1" x14ac:dyDescent="0.2">
      <c r="A63" s="6" t="s">
        <v>212</v>
      </c>
      <c r="B63" s="69"/>
      <c r="C63" s="70"/>
      <c r="D63" s="70"/>
      <c r="E63" s="70"/>
      <c r="F63" s="70"/>
      <c r="G63" s="70"/>
      <c r="H63" s="70"/>
      <c r="I63" s="70"/>
      <c r="J63" s="71"/>
      <c r="K63" s="43">
        <f>K62+K58+K48+K40+K34+K30</f>
        <v>591</v>
      </c>
      <c r="L63" s="41">
        <f t="shared" ref="L63:M63" si="0">L62+L58+L48+L40+L34+L30</f>
        <v>10679118551</v>
      </c>
      <c r="M63" s="41">
        <f t="shared" si="0"/>
        <v>2915457037.6099997</v>
      </c>
    </row>
    <row r="64" spans="1:13" s="17" customFormat="1" ht="20.100000000000001" customHeight="1" x14ac:dyDescent="0.25">
      <c r="A64" s="75" t="s">
        <v>249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1:13" s="17" customFormat="1" ht="42" customHeight="1" x14ac:dyDescent="0.2">
      <c r="A65" s="8" t="s">
        <v>27</v>
      </c>
      <c r="B65" s="9" t="s">
        <v>10</v>
      </c>
      <c r="C65" s="9" t="s">
        <v>11</v>
      </c>
      <c r="D65" s="9" t="s">
        <v>12</v>
      </c>
      <c r="E65" s="9" t="s">
        <v>13</v>
      </c>
      <c r="F65" s="9" t="s">
        <v>14</v>
      </c>
      <c r="G65" s="9" t="s">
        <v>15</v>
      </c>
      <c r="H65" s="9" t="s">
        <v>16</v>
      </c>
      <c r="I65" s="9" t="s">
        <v>17</v>
      </c>
      <c r="J65" s="31" t="s">
        <v>18</v>
      </c>
      <c r="K65" s="9" t="s">
        <v>38</v>
      </c>
      <c r="L65" s="9" t="s">
        <v>3</v>
      </c>
      <c r="M65" s="9" t="s">
        <v>19</v>
      </c>
    </row>
    <row r="66" spans="1:13" s="17" customFormat="1" ht="15" customHeight="1" x14ac:dyDescent="0.2">
      <c r="A66" s="66" t="s">
        <v>28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8"/>
    </row>
    <row r="67" spans="1:13" s="17" customFormat="1" ht="15" customHeight="1" x14ac:dyDescent="0.2">
      <c r="A67" s="6" t="s">
        <v>208</v>
      </c>
      <c r="B67" s="6" t="s">
        <v>209</v>
      </c>
      <c r="C67" s="15">
        <v>4.5</v>
      </c>
      <c r="D67" s="15">
        <v>4.5</v>
      </c>
      <c r="E67" s="15">
        <v>4.5</v>
      </c>
      <c r="F67" s="15">
        <v>4.5</v>
      </c>
      <c r="G67" s="15">
        <v>4.5</v>
      </c>
      <c r="H67" s="15">
        <v>4.5</v>
      </c>
      <c r="I67" s="15">
        <v>4.5</v>
      </c>
      <c r="J67" s="38">
        <v>0</v>
      </c>
      <c r="K67" s="43">
        <v>12</v>
      </c>
      <c r="L67" s="41">
        <v>1949578</v>
      </c>
      <c r="M67" s="41">
        <v>8773101</v>
      </c>
    </row>
    <row r="68" spans="1:13" s="17" customFormat="1" ht="15" customHeight="1" x14ac:dyDescent="0.2">
      <c r="A68" s="6" t="s">
        <v>244</v>
      </c>
      <c r="B68" s="69"/>
      <c r="C68" s="70"/>
      <c r="D68" s="70"/>
      <c r="E68" s="70"/>
      <c r="F68" s="70"/>
      <c r="G68" s="70"/>
      <c r="H68" s="70"/>
      <c r="I68" s="70"/>
      <c r="J68" s="71"/>
      <c r="K68" s="43">
        <v>12</v>
      </c>
      <c r="L68" s="41">
        <v>1949578</v>
      </c>
      <c r="M68" s="41">
        <v>8773101</v>
      </c>
    </row>
    <row r="69" spans="1:13" s="17" customFormat="1" ht="15" customHeight="1" x14ac:dyDescent="0.2">
      <c r="A69" s="6" t="s">
        <v>246</v>
      </c>
      <c r="B69" s="69"/>
      <c r="C69" s="70"/>
      <c r="D69" s="70"/>
      <c r="E69" s="70"/>
      <c r="F69" s="70"/>
      <c r="G69" s="70"/>
      <c r="H69" s="70"/>
      <c r="I69" s="70"/>
      <c r="J69" s="71"/>
      <c r="K69" s="43">
        <f>K68+K63</f>
        <v>603</v>
      </c>
      <c r="L69" s="41">
        <f t="shared" ref="L69:M69" si="1">L68+L63</f>
        <v>10681068129</v>
      </c>
      <c r="M69" s="41">
        <f t="shared" si="1"/>
        <v>2924230138.6099997</v>
      </c>
    </row>
    <row r="70" spans="1:13" s="17" customFormat="1" ht="34.5" customHeight="1" x14ac:dyDescent="0.2">
      <c r="A70" s="52" t="s">
        <v>253</v>
      </c>
      <c r="B70" s="76" t="s">
        <v>254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</row>
    <row r="71" spans="1:13" s="17" customFormat="1" ht="32.25" customHeight="1" x14ac:dyDescent="0.2">
      <c r="A71" s="52" t="s">
        <v>253</v>
      </c>
      <c r="B71" s="76" t="s">
        <v>255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</row>
    <row r="72" spans="1:13" s="17" customFormat="1" ht="15" customHeight="1" x14ac:dyDescent="0.2">
      <c r="A72" s="36" t="s">
        <v>256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3" s="17" customFormat="1" ht="19.5" customHeight="1" x14ac:dyDescent="0.2">
      <c r="A73" s="34" t="s">
        <v>60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s="17" customFormat="1" ht="12" customHeight="1" x14ac:dyDescent="0.2">
      <c r="A74"/>
      <c r="B74"/>
      <c r="C74"/>
      <c r="D74"/>
      <c r="E74"/>
      <c r="F74"/>
    </row>
    <row r="76" spans="1:13" ht="12" customHeight="1" x14ac:dyDescent="0.2"/>
    <row r="77" spans="1:13" ht="12" customHeight="1" x14ac:dyDescent="0.2">
      <c r="A77" s="17"/>
      <c r="C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12" customHeight="1" x14ac:dyDescent="0.2">
      <c r="A78" s="17"/>
      <c r="G78" s="17"/>
      <c r="H78" s="17"/>
      <c r="I78" s="17"/>
      <c r="J78" s="17"/>
      <c r="K78" s="17"/>
      <c r="L78" s="17"/>
      <c r="M78" s="17"/>
    </row>
    <row r="79" spans="1:13" ht="12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12" customHeight="1" x14ac:dyDescent="0.2">
      <c r="G80" s="17"/>
      <c r="H80" s="17"/>
      <c r="I80" s="17"/>
      <c r="J80" s="17"/>
      <c r="K80" s="17"/>
      <c r="L80" s="17"/>
      <c r="M80" s="17"/>
    </row>
    <row r="81" spans="7:13" ht="12" customHeight="1" x14ac:dyDescent="0.2">
      <c r="G81" s="17"/>
      <c r="H81" s="17"/>
      <c r="I81" s="17"/>
      <c r="J81" s="17"/>
      <c r="K81" s="17"/>
      <c r="L81" s="17"/>
      <c r="M81" s="17"/>
    </row>
    <row r="82" spans="7:13" ht="12" customHeight="1" x14ac:dyDescent="0.2">
      <c r="G82" s="17"/>
      <c r="H82" s="17"/>
      <c r="I82" s="17"/>
      <c r="J82" s="17"/>
      <c r="K82" s="17"/>
      <c r="L82" s="17"/>
      <c r="M82" s="17"/>
    </row>
    <row r="83" spans="7:13" ht="12" customHeight="1" x14ac:dyDescent="0.2"/>
    <row r="84" spans="7:13" ht="12" customHeight="1" x14ac:dyDescent="0.2"/>
    <row r="85" spans="7:13" ht="12" customHeight="1" x14ac:dyDescent="0.2"/>
    <row r="86" spans="7:13" ht="12" customHeight="1" x14ac:dyDescent="0.2"/>
    <row r="87" spans="7:13" ht="12" customHeight="1" x14ac:dyDescent="0.2"/>
    <row r="88" spans="7:13" ht="12" customHeight="1" x14ac:dyDescent="0.2"/>
    <row r="89" spans="7:13" ht="12" customHeight="1" x14ac:dyDescent="0.2"/>
    <row r="90" spans="7:13" ht="12" customHeight="1" x14ac:dyDescent="0.2"/>
    <row r="91" spans="7:13" ht="12" customHeight="1" x14ac:dyDescent="0.2"/>
    <row r="92" spans="7:13" ht="12" customHeight="1" x14ac:dyDescent="0.2"/>
    <row r="93" spans="7:13" ht="12" customHeight="1" x14ac:dyDescent="0.2"/>
    <row r="94" spans="7:13" ht="12" customHeight="1" x14ac:dyDescent="0.2"/>
    <row r="95" spans="7:13" ht="12" customHeight="1" x14ac:dyDescent="0.2"/>
    <row r="96" spans="7:13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</sheetData>
  <mergeCells count="26">
    <mergeCell ref="B70:M70"/>
    <mergeCell ref="B71:M71"/>
    <mergeCell ref="B4:C4"/>
    <mergeCell ref="B8:C8"/>
    <mergeCell ref="A12:M12"/>
    <mergeCell ref="I8:J8"/>
    <mergeCell ref="B7:C7"/>
    <mergeCell ref="A10:M10"/>
    <mergeCell ref="B5:C5"/>
    <mergeCell ref="B6:C6"/>
    <mergeCell ref="B48:J48"/>
    <mergeCell ref="B63:J63"/>
    <mergeCell ref="B30:J30"/>
    <mergeCell ref="A41:M41"/>
    <mergeCell ref="B40:J40"/>
    <mergeCell ref="A35:M35"/>
    <mergeCell ref="A31:M31"/>
    <mergeCell ref="B34:J34"/>
    <mergeCell ref="A59:M59"/>
    <mergeCell ref="B62:J62"/>
    <mergeCell ref="A64:M64"/>
    <mergeCell ref="A66:M66"/>
    <mergeCell ref="B68:J68"/>
    <mergeCell ref="B69:J69"/>
    <mergeCell ref="A49:M49"/>
    <mergeCell ref="B58:J58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8" width="9.875" style="17" bestFit="1" customWidth="1"/>
    <col min="9" max="10" width="10.875" style="17" bestFit="1" customWidth="1"/>
    <col min="11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264" width="9.875" style="17" bestFit="1" customWidth="1"/>
    <col min="265" max="266" width="10.875" style="17" bestFit="1" customWidth="1"/>
    <col min="267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520" width="9.875" style="17" bestFit="1" customWidth="1"/>
    <col min="521" max="522" width="10.875" style="17" bestFit="1" customWidth="1"/>
    <col min="523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776" width="9.875" style="17" bestFit="1" customWidth="1"/>
    <col min="777" max="778" width="10.875" style="17" bestFit="1" customWidth="1"/>
    <col min="779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032" width="9.875" style="17" bestFit="1" customWidth="1"/>
    <col min="1033" max="1034" width="10.875" style="17" bestFit="1" customWidth="1"/>
    <col min="1035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288" width="9.875" style="17" bestFit="1" customWidth="1"/>
    <col min="1289" max="1290" width="10.875" style="17" bestFit="1" customWidth="1"/>
    <col min="1291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544" width="9.875" style="17" bestFit="1" customWidth="1"/>
    <col min="1545" max="1546" width="10.875" style="17" bestFit="1" customWidth="1"/>
    <col min="1547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1800" width="9.875" style="17" bestFit="1" customWidth="1"/>
    <col min="1801" max="1802" width="10.875" style="17" bestFit="1" customWidth="1"/>
    <col min="1803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056" width="9.875" style="17" bestFit="1" customWidth="1"/>
    <col min="2057" max="2058" width="10.875" style="17" bestFit="1" customWidth="1"/>
    <col min="2059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312" width="9.875" style="17" bestFit="1" customWidth="1"/>
    <col min="2313" max="2314" width="10.875" style="17" bestFit="1" customWidth="1"/>
    <col min="2315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568" width="9.875" style="17" bestFit="1" customWidth="1"/>
    <col min="2569" max="2570" width="10.875" style="17" bestFit="1" customWidth="1"/>
    <col min="2571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2824" width="9.875" style="17" bestFit="1" customWidth="1"/>
    <col min="2825" max="2826" width="10.875" style="17" bestFit="1" customWidth="1"/>
    <col min="2827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080" width="9.875" style="17" bestFit="1" customWidth="1"/>
    <col min="3081" max="3082" width="10.875" style="17" bestFit="1" customWidth="1"/>
    <col min="3083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336" width="9.875" style="17" bestFit="1" customWidth="1"/>
    <col min="3337" max="3338" width="10.875" style="17" bestFit="1" customWidth="1"/>
    <col min="3339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592" width="9.875" style="17" bestFit="1" customWidth="1"/>
    <col min="3593" max="3594" width="10.875" style="17" bestFit="1" customWidth="1"/>
    <col min="3595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3848" width="9.875" style="17" bestFit="1" customWidth="1"/>
    <col min="3849" max="3850" width="10.875" style="17" bestFit="1" customWidth="1"/>
    <col min="3851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104" width="9.875" style="17" bestFit="1" customWidth="1"/>
    <col min="4105" max="4106" width="10.875" style="17" bestFit="1" customWidth="1"/>
    <col min="4107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360" width="9.875" style="17" bestFit="1" customWidth="1"/>
    <col min="4361" max="4362" width="10.875" style="17" bestFit="1" customWidth="1"/>
    <col min="4363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616" width="9.875" style="17" bestFit="1" customWidth="1"/>
    <col min="4617" max="4618" width="10.875" style="17" bestFit="1" customWidth="1"/>
    <col min="4619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4872" width="9.875" style="17" bestFit="1" customWidth="1"/>
    <col min="4873" max="4874" width="10.875" style="17" bestFit="1" customWidth="1"/>
    <col min="4875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128" width="9.875" style="17" bestFit="1" customWidth="1"/>
    <col min="5129" max="5130" width="10.875" style="17" bestFit="1" customWidth="1"/>
    <col min="5131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384" width="9.875" style="17" bestFit="1" customWidth="1"/>
    <col min="5385" max="5386" width="10.875" style="17" bestFit="1" customWidth="1"/>
    <col min="5387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640" width="9.875" style="17" bestFit="1" customWidth="1"/>
    <col min="5641" max="5642" width="10.875" style="17" bestFit="1" customWidth="1"/>
    <col min="5643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5896" width="9.875" style="17" bestFit="1" customWidth="1"/>
    <col min="5897" max="5898" width="10.875" style="17" bestFit="1" customWidth="1"/>
    <col min="5899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152" width="9.875" style="17" bestFit="1" customWidth="1"/>
    <col min="6153" max="6154" width="10.875" style="17" bestFit="1" customWidth="1"/>
    <col min="6155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408" width="9.875" style="17" bestFit="1" customWidth="1"/>
    <col min="6409" max="6410" width="10.875" style="17" bestFit="1" customWidth="1"/>
    <col min="6411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664" width="9.875" style="17" bestFit="1" customWidth="1"/>
    <col min="6665" max="6666" width="10.875" style="17" bestFit="1" customWidth="1"/>
    <col min="6667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6920" width="9.875" style="17" bestFit="1" customWidth="1"/>
    <col min="6921" max="6922" width="10.875" style="17" bestFit="1" customWidth="1"/>
    <col min="6923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176" width="9.875" style="17" bestFit="1" customWidth="1"/>
    <col min="7177" max="7178" width="10.875" style="17" bestFit="1" customWidth="1"/>
    <col min="7179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432" width="9.875" style="17" bestFit="1" customWidth="1"/>
    <col min="7433" max="7434" width="10.875" style="17" bestFit="1" customWidth="1"/>
    <col min="7435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688" width="9.875" style="17" bestFit="1" customWidth="1"/>
    <col min="7689" max="7690" width="10.875" style="17" bestFit="1" customWidth="1"/>
    <col min="7691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7944" width="9.875" style="17" bestFit="1" customWidth="1"/>
    <col min="7945" max="7946" width="10.875" style="17" bestFit="1" customWidth="1"/>
    <col min="7947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200" width="9.875" style="17" bestFit="1" customWidth="1"/>
    <col min="8201" max="8202" width="10.875" style="17" bestFit="1" customWidth="1"/>
    <col min="8203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456" width="9.875" style="17" bestFit="1" customWidth="1"/>
    <col min="8457" max="8458" width="10.875" style="17" bestFit="1" customWidth="1"/>
    <col min="8459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712" width="9.875" style="17" bestFit="1" customWidth="1"/>
    <col min="8713" max="8714" width="10.875" style="17" bestFit="1" customWidth="1"/>
    <col min="8715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8968" width="9.875" style="17" bestFit="1" customWidth="1"/>
    <col min="8969" max="8970" width="10.875" style="17" bestFit="1" customWidth="1"/>
    <col min="8971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224" width="9.875" style="17" bestFit="1" customWidth="1"/>
    <col min="9225" max="9226" width="10.875" style="17" bestFit="1" customWidth="1"/>
    <col min="9227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480" width="9.875" style="17" bestFit="1" customWidth="1"/>
    <col min="9481" max="9482" width="10.875" style="17" bestFit="1" customWidth="1"/>
    <col min="9483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736" width="9.875" style="17" bestFit="1" customWidth="1"/>
    <col min="9737" max="9738" width="10.875" style="17" bestFit="1" customWidth="1"/>
    <col min="9739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9992" width="9.875" style="17" bestFit="1" customWidth="1"/>
    <col min="9993" max="9994" width="10.875" style="17" bestFit="1" customWidth="1"/>
    <col min="9995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248" width="9.875" style="17" bestFit="1" customWidth="1"/>
    <col min="10249" max="10250" width="10.875" style="17" bestFit="1" customWidth="1"/>
    <col min="10251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504" width="9.875" style="17" bestFit="1" customWidth="1"/>
    <col min="10505" max="10506" width="10.875" style="17" bestFit="1" customWidth="1"/>
    <col min="10507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0760" width="9.875" style="17" bestFit="1" customWidth="1"/>
    <col min="10761" max="10762" width="10.875" style="17" bestFit="1" customWidth="1"/>
    <col min="10763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016" width="9.875" style="17" bestFit="1" customWidth="1"/>
    <col min="11017" max="11018" width="10.875" style="17" bestFit="1" customWidth="1"/>
    <col min="11019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272" width="9.875" style="17" bestFit="1" customWidth="1"/>
    <col min="11273" max="11274" width="10.875" style="17" bestFit="1" customWidth="1"/>
    <col min="11275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528" width="9.875" style="17" bestFit="1" customWidth="1"/>
    <col min="11529" max="11530" width="10.875" style="17" bestFit="1" customWidth="1"/>
    <col min="11531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1784" width="9.875" style="17" bestFit="1" customWidth="1"/>
    <col min="11785" max="11786" width="10.875" style="17" bestFit="1" customWidth="1"/>
    <col min="11787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040" width="9.875" style="17" bestFit="1" customWidth="1"/>
    <col min="12041" max="12042" width="10.875" style="17" bestFit="1" customWidth="1"/>
    <col min="12043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296" width="9.875" style="17" bestFit="1" customWidth="1"/>
    <col min="12297" max="12298" width="10.875" style="17" bestFit="1" customWidth="1"/>
    <col min="12299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552" width="9.875" style="17" bestFit="1" customWidth="1"/>
    <col min="12553" max="12554" width="10.875" style="17" bestFit="1" customWidth="1"/>
    <col min="12555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2808" width="9.875" style="17" bestFit="1" customWidth="1"/>
    <col min="12809" max="12810" width="10.875" style="17" bestFit="1" customWidth="1"/>
    <col min="12811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064" width="9.875" style="17" bestFit="1" customWidth="1"/>
    <col min="13065" max="13066" width="10.875" style="17" bestFit="1" customWidth="1"/>
    <col min="13067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320" width="9.875" style="17" bestFit="1" customWidth="1"/>
    <col min="13321" max="13322" width="10.875" style="17" bestFit="1" customWidth="1"/>
    <col min="13323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576" width="9.875" style="17" bestFit="1" customWidth="1"/>
    <col min="13577" max="13578" width="10.875" style="17" bestFit="1" customWidth="1"/>
    <col min="13579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3832" width="9.875" style="17" bestFit="1" customWidth="1"/>
    <col min="13833" max="13834" width="10.875" style="17" bestFit="1" customWidth="1"/>
    <col min="13835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088" width="9.875" style="17" bestFit="1" customWidth="1"/>
    <col min="14089" max="14090" width="10.875" style="17" bestFit="1" customWidth="1"/>
    <col min="14091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344" width="9.875" style="17" bestFit="1" customWidth="1"/>
    <col min="14345" max="14346" width="10.875" style="17" bestFit="1" customWidth="1"/>
    <col min="14347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600" width="9.875" style="17" bestFit="1" customWidth="1"/>
    <col min="14601" max="14602" width="10.875" style="17" bestFit="1" customWidth="1"/>
    <col min="14603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4856" width="9.875" style="17" bestFit="1" customWidth="1"/>
    <col min="14857" max="14858" width="10.875" style="17" bestFit="1" customWidth="1"/>
    <col min="14859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112" width="9.875" style="17" bestFit="1" customWidth="1"/>
    <col min="15113" max="15114" width="10.875" style="17" bestFit="1" customWidth="1"/>
    <col min="15115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368" width="9.875" style="17" bestFit="1" customWidth="1"/>
    <col min="15369" max="15370" width="10.875" style="17" bestFit="1" customWidth="1"/>
    <col min="15371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624" width="9.875" style="17" bestFit="1" customWidth="1"/>
    <col min="15625" max="15626" width="10.875" style="17" bestFit="1" customWidth="1"/>
    <col min="15627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5880" width="9.875" style="17" bestFit="1" customWidth="1"/>
    <col min="15881" max="15882" width="10.875" style="17" bestFit="1" customWidth="1"/>
    <col min="15883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136" width="9.875" style="17" bestFit="1" customWidth="1"/>
    <col min="16137" max="16138" width="10.875" style="17" bestFit="1" customWidth="1"/>
    <col min="16139" max="16384" width="9.125" style="17"/>
  </cols>
  <sheetData>
    <row r="1" spans="2:8" ht="18" customHeight="1" x14ac:dyDescent="0.25">
      <c r="B1" s="84" t="s">
        <v>0</v>
      </c>
      <c r="C1" s="84"/>
      <c r="D1" s="84"/>
      <c r="E1" s="84"/>
      <c r="F1" s="53"/>
      <c r="H1" s="54"/>
    </row>
    <row r="2" spans="2:8" ht="18" customHeight="1" x14ac:dyDescent="0.25">
      <c r="B2" s="84" t="s">
        <v>257</v>
      </c>
      <c r="C2" s="84"/>
      <c r="D2" s="84"/>
      <c r="E2" s="84"/>
      <c r="F2" s="84"/>
      <c r="H2" s="54"/>
    </row>
    <row r="3" spans="2:8" ht="18" customHeight="1" x14ac:dyDescent="0.25">
      <c r="B3" s="53" t="s">
        <v>258</v>
      </c>
      <c r="C3" s="53"/>
      <c r="D3" s="53"/>
      <c r="E3" s="53"/>
      <c r="F3" s="53"/>
      <c r="H3" s="54"/>
    </row>
    <row r="4" spans="2:8" ht="18" customHeight="1" x14ac:dyDescent="0.25">
      <c r="B4" s="53"/>
      <c r="C4" s="53"/>
      <c r="D4" s="53"/>
      <c r="E4" s="53"/>
      <c r="F4" s="53"/>
      <c r="H4" s="54"/>
    </row>
    <row r="5" spans="2:8" ht="17.100000000000001" customHeight="1" x14ac:dyDescent="0.2">
      <c r="B5" s="55"/>
      <c r="C5" s="85" t="s">
        <v>259</v>
      </c>
      <c r="D5" s="85"/>
      <c r="E5" s="55"/>
      <c r="F5" s="55"/>
      <c r="H5" s="54"/>
    </row>
    <row r="6" spans="2:8" ht="32.25" customHeight="1" x14ac:dyDescent="0.2">
      <c r="B6" s="56" t="s">
        <v>9</v>
      </c>
      <c r="C6" s="57" t="s">
        <v>10</v>
      </c>
      <c r="D6" s="58" t="s">
        <v>260</v>
      </c>
      <c r="E6" s="57" t="s">
        <v>261</v>
      </c>
      <c r="F6" s="57" t="s">
        <v>262</v>
      </c>
      <c r="H6" s="54"/>
    </row>
    <row r="7" spans="2:8" ht="17.100000000000001" customHeight="1" x14ac:dyDescent="0.2">
      <c r="B7" s="86" t="s">
        <v>263</v>
      </c>
      <c r="C7" s="87"/>
      <c r="D7" s="87"/>
      <c r="E7" s="87"/>
      <c r="F7" s="88"/>
    </row>
    <row r="8" spans="2:8" ht="17.100000000000001" customHeight="1" x14ac:dyDescent="0.2">
      <c r="B8" s="59" t="s">
        <v>264</v>
      </c>
      <c r="C8" s="59" t="s">
        <v>243</v>
      </c>
      <c r="D8" s="59">
        <v>1</v>
      </c>
      <c r="E8" s="59">
        <v>472049</v>
      </c>
      <c r="F8" s="59">
        <v>146335.19</v>
      </c>
    </row>
    <row r="9" spans="2:8" ht="17.100000000000001" customHeight="1" x14ac:dyDescent="0.2">
      <c r="B9" s="59" t="s">
        <v>200</v>
      </c>
      <c r="C9" s="59" t="s">
        <v>201</v>
      </c>
      <c r="D9" s="59">
        <v>3</v>
      </c>
      <c r="E9" s="59">
        <v>40500000</v>
      </c>
      <c r="F9" s="59">
        <v>35235000</v>
      </c>
    </row>
    <row r="10" spans="2:8" ht="17.100000000000001" customHeight="1" x14ac:dyDescent="0.2">
      <c r="B10" s="60" t="s">
        <v>145</v>
      </c>
      <c r="C10" s="61" t="s">
        <v>146</v>
      </c>
      <c r="D10" s="59">
        <v>2</v>
      </c>
      <c r="E10" s="59">
        <v>9500000000</v>
      </c>
      <c r="F10" s="59">
        <v>1995000000</v>
      </c>
    </row>
    <row r="11" spans="2:8" ht="17.100000000000001" customHeight="1" x14ac:dyDescent="0.2">
      <c r="B11" s="62" t="s">
        <v>265</v>
      </c>
      <c r="C11" s="63"/>
      <c r="D11" s="59">
        <f>SUM(D8:D10)</f>
        <v>6</v>
      </c>
      <c r="E11" s="59">
        <f>SUM(E8:E10)</f>
        <v>9540972049</v>
      </c>
      <c r="F11" s="59">
        <f>SUM(F8:F10)</f>
        <v>2030381335.1900001</v>
      </c>
    </row>
    <row r="12" spans="2:8" ht="17.100000000000001" customHeight="1" x14ac:dyDescent="0.2">
      <c r="B12" s="86" t="s">
        <v>21</v>
      </c>
      <c r="C12" s="87"/>
      <c r="D12" s="87"/>
      <c r="E12" s="87"/>
      <c r="F12" s="88"/>
      <c r="G12" s="64"/>
    </row>
    <row r="13" spans="2:8" ht="17.100000000000001" customHeight="1" x14ac:dyDescent="0.2">
      <c r="B13" s="59" t="s">
        <v>237</v>
      </c>
      <c r="C13" s="60" t="s">
        <v>238</v>
      </c>
      <c r="D13" s="60">
        <v>1</v>
      </c>
      <c r="E13" s="60">
        <v>1500000</v>
      </c>
      <c r="F13" s="60">
        <v>3060000</v>
      </c>
      <c r="G13" s="65"/>
    </row>
    <row r="14" spans="2:8" ht="17.100000000000001" customHeight="1" x14ac:dyDescent="0.2">
      <c r="B14" s="62" t="s">
        <v>266</v>
      </c>
      <c r="C14" s="60"/>
      <c r="D14" s="60">
        <f>SUM(D13)</f>
        <v>1</v>
      </c>
      <c r="E14" s="60">
        <f>SUM(E13)</f>
        <v>1500000</v>
      </c>
      <c r="F14" s="60">
        <f>SUM(F13)</f>
        <v>3060000</v>
      </c>
    </row>
    <row r="15" spans="2:8" ht="15.75" x14ac:dyDescent="0.2">
      <c r="B15" s="82" t="s">
        <v>246</v>
      </c>
      <c r="C15" s="83"/>
      <c r="D15" s="59">
        <f>D14+D11</f>
        <v>7</v>
      </c>
      <c r="E15" s="59">
        <f>E14+E11</f>
        <v>9542472049</v>
      </c>
      <c r="F15" s="59">
        <f>F14+F11</f>
        <v>2033441335.1900001</v>
      </c>
    </row>
    <row r="18" spans="2:6" ht="18" x14ac:dyDescent="0.2">
      <c r="B18" s="55"/>
      <c r="C18" s="85" t="s">
        <v>267</v>
      </c>
      <c r="D18" s="85"/>
      <c r="E18" s="55"/>
      <c r="F18" s="55"/>
    </row>
    <row r="19" spans="2:6" ht="15" x14ac:dyDescent="0.2">
      <c r="B19" s="56" t="s">
        <v>9</v>
      </c>
      <c r="C19" s="57" t="s">
        <v>10</v>
      </c>
      <c r="D19" s="58" t="s">
        <v>260</v>
      </c>
      <c r="E19" s="57" t="s">
        <v>261</v>
      </c>
      <c r="F19" s="57" t="s">
        <v>262</v>
      </c>
    </row>
    <row r="20" spans="2:6" ht="15.75" x14ac:dyDescent="0.2">
      <c r="B20" s="86" t="s">
        <v>263</v>
      </c>
      <c r="C20" s="87"/>
      <c r="D20" s="87"/>
      <c r="E20" s="87"/>
      <c r="F20" s="88"/>
    </row>
    <row r="21" spans="2:6" x14ac:dyDescent="0.2">
      <c r="B21" s="59" t="s">
        <v>268</v>
      </c>
      <c r="C21" s="60" t="s">
        <v>152</v>
      </c>
      <c r="D21" s="60">
        <v>10</v>
      </c>
      <c r="E21" s="60">
        <v>70006645</v>
      </c>
      <c r="F21" s="60">
        <v>26602525.100000001</v>
      </c>
    </row>
    <row r="22" spans="2:6" x14ac:dyDescent="0.2">
      <c r="B22" s="59" t="s">
        <v>269</v>
      </c>
      <c r="C22" s="60" t="s">
        <v>100</v>
      </c>
      <c r="D22" s="60">
        <v>3</v>
      </c>
      <c r="E22" s="60">
        <v>5000000</v>
      </c>
      <c r="F22" s="60">
        <v>2100000</v>
      </c>
    </row>
    <row r="23" spans="2:6" ht="15" x14ac:dyDescent="0.2">
      <c r="B23" s="62" t="s">
        <v>265</v>
      </c>
      <c r="C23" s="63"/>
      <c r="D23" s="59">
        <f>SUM(D21:D22)</f>
        <v>13</v>
      </c>
      <c r="E23" s="59">
        <f>SUM(E21:E22)</f>
        <v>75006645</v>
      </c>
      <c r="F23" s="59">
        <f>SUM(F21:F22)</f>
        <v>28702525.100000001</v>
      </c>
    </row>
    <row r="24" spans="2:6" ht="15.75" x14ac:dyDescent="0.2">
      <c r="B24" s="86" t="s">
        <v>21</v>
      </c>
      <c r="C24" s="87"/>
      <c r="D24" s="87"/>
      <c r="E24" s="87"/>
      <c r="F24" s="88"/>
    </row>
    <row r="25" spans="2:6" x14ac:dyDescent="0.2">
      <c r="B25" s="59" t="s">
        <v>237</v>
      </c>
      <c r="C25" s="60" t="s">
        <v>238</v>
      </c>
      <c r="D25" s="60">
        <v>20</v>
      </c>
      <c r="E25" s="60">
        <v>18500000</v>
      </c>
      <c r="F25" s="60">
        <v>37359000</v>
      </c>
    </row>
    <row r="26" spans="2:6" ht="15" x14ac:dyDescent="0.2">
      <c r="B26" s="62" t="s">
        <v>266</v>
      </c>
      <c r="C26" s="60"/>
      <c r="D26" s="60">
        <f>SUM(D25)</f>
        <v>20</v>
      </c>
      <c r="E26" s="60">
        <f>SUM(E25)</f>
        <v>18500000</v>
      </c>
      <c r="F26" s="60">
        <f>SUM(F25)</f>
        <v>37359000</v>
      </c>
    </row>
    <row r="27" spans="2:6" ht="15.75" x14ac:dyDescent="0.2">
      <c r="B27" s="86" t="s">
        <v>23</v>
      </c>
      <c r="C27" s="87"/>
      <c r="D27" s="87"/>
      <c r="E27" s="87"/>
      <c r="F27" s="88"/>
    </row>
    <row r="28" spans="2:6" x14ac:dyDescent="0.2">
      <c r="B28" s="59" t="s">
        <v>214</v>
      </c>
      <c r="C28" s="60" t="s">
        <v>213</v>
      </c>
      <c r="D28" s="59">
        <v>7</v>
      </c>
      <c r="E28" s="59">
        <v>5070000</v>
      </c>
      <c r="F28" s="59">
        <v>10140000</v>
      </c>
    </row>
    <row r="29" spans="2:6" ht="15" x14ac:dyDescent="0.2">
      <c r="B29" s="62" t="s">
        <v>270</v>
      </c>
      <c r="C29" s="63"/>
      <c r="D29" s="59">
        <f>SUM(D28)</f>
        <v>7</v>
      </c>
      <c r="E29" s="59">
        <f>SUM(E28)</f>
        <v>5070000</v>
      </c>
      <c r="F29" s="59">
        <f>SUM(F28)</f>
        <v>10140000</v>
      </c>
    </row>
    <row r="30" spans="2:6" ht="15.75" x14ac:dyDescent="0.2">
      <c r="B30" s="86" t="s">
        <v>271</v>
      </c>
      <c r="C30" s="87"/>
      <c r="D30" s="87"/>
      <c r="E30" s="87"/>
      <c r="F30" s="88"/>
    </row>
    <row r="31" spans="2:6" x14ac:dyDescent="0.2">
      <c r="B31" s="59" t="s">
        <v>70</v>
      </c>
      <c r="C31" s="60" t="s">
        <v>69</v>
      </c>
      <c r="D31" s="59">
        <v>3</v>
      </c>
      <c r="E31" s="59">
        <v>80000</v>
      </c>
      <c r="F31" s="59">
        <v>1948600</v>
      </c>
    </row>
    <row r="32" spans="2:6" x14ac:dyDescent="0.2">
      <c r="B32" s="59" t="s">
        <v>272</v>
      </c>
      <c r="C32" s="60" t="s">
        <v>148</v>
      </c>
      <c r="D32" s="59">
        <v>9</v>
      </c>
      <c r="E32" s="59">
        <v>2250000</v>
      </c>
      <c r="F32" s="59">
        <v>26572500</v>
      </c>
    </row>
    <row r="33" spans="2:6" ht="15" x14ac:dyDescent="0.2">
      <c r="B33" s="62" t="s">
        <v>273</v>
      </c>
      <c r="C33" s="63"/>
      <c r="D33" s="59">
        <f>SUM(D31:D32)</f>
        <v>12</v>
      </c>
      <c r="E33" s="59">
        <f>SUM(E31:E32)</f>
        <v>2330000</v>
      </c>
      <c r="F33" s="59">
        <f>SUM(F31:F32)</f>
        <v>28521100</v>
      </c>
    </row>
    <row r="34" spans="2:6" ht="15.75" x14ac:dyDescent="0.2">
      <c r="B34" s="82" t="s">
        <v>246</v>
      </c>
      <c r="C34" s="83"/>
      <c r="D34" s="59">
        <f>D33+D29+D26+D23</f>
        <v>52</v>
      </c>
      <c r="E34" s="59">
        <f>E33+E29+E26+E23</f>
        <v>100906645</v>
      </c>
      <c r="F34" s="59">
        <f>F33+F29+F26+F23</f>
        <v>104722625.09999999</v>
      </c>
    </row>
    <row r="36" spans="2:6" ht="18" x14ac:dyDescent="0.25">
      <c r="B36" s="53"/>
      <c r="C36" s="53"/>
      <c r="D36" s="53"/>
      <c r="E36" s="53"/>
      <c r="F36" s="53"/>
    </row>
  </sheetData>
  <mergeCells count="12">
    <mergeCell ref="B34:C34"/>
    <mergeCell ref="B1:E1"/>
    <mergeCell ref="B2:F2"/>
    <mergeCell ref="C5:D5"/>
    <mergeCell ref="B7:F7"/>
    <mergeCell ref="B12:F12"/>
    <mergeCell ref="B15:C15"/>
    <mergeCell ref="C18:D18"/>
    <mergeCell ref="B20:F20"/>
    <mergeCell ref="B24:F24"/>
    <mergeCell ref="B27:F27"/>
    <mergeCell ref="B30:F30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91" t="s">
        <v>247</v>
      </c>
      <c r="C1" s="91"/>
      <c r="D1" s="91"/>
      <c r="E1" s="91"/>
      <c r="F1" s="91"/>
      <c r="G1" s="91"/>
      <c r="H1" s="91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9" t="s">
        <v>50</v>
      </c>
      <c r="C3" s="90"/>
      <c r="D3" s="90"/>
      <c r="E3" s="90"/>
      <c r="F3" s="90"/>
      <c r="G3" s="90"/>
      <c r="H3" s="92"/>
    </row>
    <row r="4" spans="2:14" s="17" customFormat="1" ht="15.75" customHeight="1" x14ac:dyDescent="0.2">
      <c r="B4" s="7" t="s">
        <v>140</v>
      </c>
      <c r="C4" s="7" t="s">
        <v>141</v>
      </c>
      <c r="D4" s="13">
        <v>0.45</v>
      </c>
      <c r="E4" s="11">
        <v>0.45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89</v>
      </c>
      <c r="C5" s="7" t="s">
        <v>90</v>
      </c>
      <c r="D5" s="13">
        <v>1.02</v>
      </c>
      <c r="E5" s="11">
        <v>1.02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110</v>
      </c>
      <c r="C6" s="7" t="s">
        <v>111</v>
      </c>
      <c r="D6" s="13">
        <v>0.28000000000000003</v>
      </c>
      <c r="E6" s="11">
        <v>0.27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98</v>
      </c>
      <c r="C7" s="7" t="s">
        <v>97</v>
      </c>
      <c r="D7" s="13">
        <v>0.18</v>
      </c>
      <c r="E7" s="11">
        <v>0.18</v>
      </c>
      <c r="F7" s="10" t="s">
        <v>35</v>
      </c>
      <c r="G7" s="11" t="s">
        <v>29</v>
      </c>
      <c r="H7" s="11" t="s">
        <v>29</v>
      </c>
    </row>
    <row r="8" spans="2:14" s="17" customFormat="1" ht="15" customHeight="1" x14ac:dyDescent="0.2">
      <c r="B8" s="89" t="s">
        <v>48</v>
      </c>
      <c r="C8" s="90"/>
      <c r="D8" s="90"/>
      <c r="E8" s="90"/>
      <c r="F8" s="90"/>
      <c r="G8" s="90"/>
      <c r="H8" s="92"/>
    </row>
    <row r="9" spans="2:14" s="17" customFormat="1" ht="15" customHeight="1" x14ac:dyDescent="0.2">
      <c r="B9" s="7" t="s">
        <v>178</v>
      </c>
      <c r="C9" s="7" t="s">
        <v>179</v>
      </c>
      <c r="D9" s="13">
        <v>0.33</v>
      </c>
      <c r="E9" s="11">
        <v>0.33</v>
      </c>
      <c r="F9" s="10" t="s">
        <v>35</v>
      </c>
      <c r="G9" s="11" t="s">
        <v>29</v>
      </c>
      <c r="H9" s="11" t="s">
        <v>29</v>
      </c>
    </row>
    <row r="10" spans="2:14" s="17" customFormat="1" ht="15" customHeight="1" x14ac:dyDescent="0.2">
      <c r="B10" s="7" t="s">
        <v>72</v>
      </c>
      <c r="C10" s="7" t="s">
        <v>73</v>
      </c>
      <c r="D10" s="13">
        <v>0.57999999999999996</v>
      </c>
      <c r="E10" s="11">
        <v>0.57999999999999996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7" t="s">
        <v>221</v>
      </c>
      <c r="C11" s="7" t="s">
        <v>222</v>
      </c>
      <c r="D11" s="13">
        <v>0.94</v>
      </c>
      <c r="E11" s="11">
        <v>0.94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7" t="s">
        <v>42</v>
      </c>
      <c r="C12" s="7" t="s">
        <v>51</v>
      </c>
      <c r="D12" s="13">
        <v>0.37</v>
      </c>
      <c r="E12" s="11">
        <v>0.37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89" t="s">
        <v>28</v>
      </c>
      <c r="C13" s="90"/>
      <c r="D13" s="90"/>
      <c r="E13" s="90"/>
      <c r="F13" s="90"/>
      <c r="G13" s="90"/>
      <c r="H13" s="92"/>
    </row>
    <row r="14" spans="2:14" s="17" customFormat="1" ht="15" customHeight="1" x14ac:dyDescent="0.2">
      <c r="B14" s="42" t="s">
        <v>217</v>
      </c>
      <c r="C14" s="7" t="s">
        <v>218</v>
      </c>
      <c r="D14" s="13">
        <v>0.89</v>
      </c>
      <c r="E14" s="11">
        <v>0.89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42" t="s">
        <v>149</v>
      </c>
      <c r="C15" s="7" t="s">
        <v>150</v>
      </c>
      <c r="D15" s="13">
        <v>0.46</v>
      </c>
      <c r="E15" s="11">
        <v>0.46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9" t="s">
        <v>21</v>
      </c>
      <c r="C16" s="90"/>
      <c r="D16" s="90"/>
      <c r="E16" s="90"/>
      <c r="F16" s="90"/>
      <c r="G16" s="90"/>
      <c r="H16" s="92"/>
    </row>
    <row r="17" spans="2:8" s="17" customFormat="1" ht="15" customHeight="1" x14ac:dyDescent="0.2">
      <c r="B17" s="7" t="s">
        <v>142</v>
      </c>
      <c r="C17" s="7" t="s">
        <v>143</v>
      </c>
      <c r="D17" s="13">
        <v>0.72</v>
      </c>
      <c r="E17" s="11">
        <v>0.72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7" t="s">
        <v>228</v>
      </c>
      <c r="C18" s="7" t="s">
        <v>229</v>
      </c>
      <c r="D18" s="13">
        <v>0.38</v>
      </c>
      <c r="E18" s="11">
        <v>0.38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89" t="s">
        <v>23</v>
      </c>
      <c r="C19" s="90"/>
      <c r="D19" s="90"/>
      <c r="E19" s="90"/>
      <c r="F19" s="90"/>
      <c r="G19" s="90"/>
      <c r="H19" s="92"/>
    </row>
    <row r="20" spans="2:8" s="17" customFormat="1" ht="15" customHeight="1" x14ac:dyDescent="0.2">
      <c r="B20" s="7" t="s">
        <v>37</v>
      </c>
      <c r="C20" s="7" t="s">
        <v>43</v>
      </c>
      <c r="D20" s="13">
        <v>1.3</v>
      </c>
      <c r="E20" s="11">
        <v>1.3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7" t="s">
        <v>123</v>
      </c>
      <c r="C21" s="7" t="s">
        <v>124</v>
      </c>
      <c r="D21" s="13">
        <v>0.55000000000000004</v>
      </c>
      <c r="E21" s="11">
        <v>0.55000000000000004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7" t="s">
        <v>129</v>
      </c>
      <c r="C22" s="7" t="s">
        <v>132</v>
      </c>
      <c r="D22" s="13">
        <v>0.6</v>
      </c>
      <c r="E22" s="11">
        <v>0.6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6" t="s">
        <v>180</v>
      </c>
      <c r="C23" s="7" t="s">
        <v>181</v>
      </c>
      <c r="D23" s="13">
        <v>0.53</v>
      </c>
      <c r="E23" s="11">
        <v>0.53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6" t="s">
        <v>191</v>
      </c>
      <c r="C24" s="7" t="s">
        <v>190</v>
      </c>
      <c r="D24" s="13">
        <v>1.35</v>
      </c>
      <c r="E24" s="11">
        <v>1.35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112</v>
      </c>
      <c r="C25" s="7" t="s">
        <v>113</v>
      </c>
      <c r="D25" s="13">
        <v>4.49</v>
      </c>
      <c r="E25" s="11">
        <v>4.5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183</v>
      </c>
      <c r="C26" s="7" t="s">
        <v>182</v>
      </c>
      <c r="D26" s="13">
        <v>6.4</v>
      </c>
      <c r="E26" s="11">
        <v>6.4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89" t="s">
        <v>25</v>
      </c>
      <c r="C27" s="90"/>
      <c r="D27" s="90"/>
      <c r="E27" s="90"/>
      <c r="F27" s="90"/>
      <c r="G27" s="90"/>
      <c r="H27" s="92"/>
    </row>
    <row r="28" spans="2:8" s="17" customFormat="1" ht="15" customHeight="1" x14ac:dyDescent="0.2">
      <c r="B28" s="7" t="s">
        <v>216</v>
      </c>
      <c r="C28" s="7" t="s">
        <v>215</v>
      </c>
      <c r="D28" s="13">
        <v>2.91</v>
      </c>
      <c r="E28" s="11">
        <v>2.95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89" t="s">
        <v>41</v>
      </c>
      <c r="C29" s="90"/>
      <c r="D29" s="90"/>
      <c r="E29" s="90"/>
      <c r="F29" s="90"/>
      <c r="G29" s="90"/>
      <c r="H29" s="92"/>
    </row>
    <row r="30" spans="2:8" s="17" customFormat="1" ht="15" customHeight="1" x14ac:dyDescent="0.2">
      <c r="B30" s="7" t="s">
        <v>66</v>
      </c>
      <c r="C30" s="7" t="s">
        <v>67</v>
      </c>
      <c r="D30" s="13">
        <v>6.66</v>
      </c>
      <c r="E30" s="11">
        <v>6.65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78</v>
      </c>
      <c r="C31" s="7" t="s">
        <v>79</v>
      </c>
      <c r="D31" s="13">
        <v>7.3</v>
      </c>
      <c r="E31" s="11">
        <v>7.3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153</v>
      </c>
      <c r="C32" s="7" t="s">
        <v>154</v>
      </c>
      <c r="D32" s="13">
        <v>0.66</v>
      </c>
      <c r="E32" s="11">
        <v>0.65</v>
      </c>
      <c r="F32" s="10" t="s">
        <v>35</v>
      </c>
      <c r="G32" s="11" t="s">
        <v>29</v>
      </c>
      <c r="H32" s="11" t="s">
        <v>29</v>
      </c>
    </row>
    <row r="33" spans="2:9" s="17" customFormat="1" ht="53.25" customHeight="1" x14ac:dyDescent="0.2">
      <c r="B33" s="7" t="s">
        <v>9</v>
      </c>
      <c r="C33" s="12" t="s">
        <v>10</v>
      </c>
      <c r="D33" s="1" t="s">
        <v>30</v>
      </c>
      <c r="E33" s="1" t="s">
        <v>16</v>
      </c>
      <c r="F33" s="10" t="s">
        <v>31</v>
      </c>
      <c r="G33" s="1" t="s">
        <v>32</v>
      </c>
      <c r="H33" s="1" t="s">
        <v>33</v>
      </c>
      <c r="I33"/>
    </row>
    <row r="34" spans="2:9" s="17" customFormat="1" ht="15" customHeight="1" x14ac:dyDescent="0.2">
      <c r="B34" s="89" t="s">
        <v>50</v>
      </c>
      <c r="C34" s="90"/>
      <c r="D34" s="90"/>
      <c r="E34" s="90"/>
      <c r="F34" s="90"/>
      <c r="G34" s="90"/>
      <c r="H34" s="92"/>
    </row>
    <row r="35" spans="2:9" s="17" customFormat="1" ht="15" customHeight="1" x14ac:dyDescent="0.2">
      <c r="B35" s="7" t="s">
        <v>210</v>
      </c>
      <c r="C35" s="7" t="s">
        <v>211</v>
      </c>
      <c r="D35" s="13">
        <v>0.7</v>
      </c>
      <c r="E35" s="11">
        <v>0.7</v>
      </c>
      <c r="F35" s="10" t="s">
        <v>35</v>
      </c>
      <c r="G35" s="11" t="s">
        <v>29</v>
      </c>
      <c r="H35" s="11" t="s">
        <v>29</v>
      </c>
    </row>
    <row r="36" spans="2:9" s="17" customFormat="1" ht="16.5" customHeight="1" x14ac:dyDescent="0.2">
      <c r="B36" s="89" t="s">
        <v>48</v>
      </c>
      <c r="C36" s="90"/>
      <c r="D36" s="90"/>
      <c r="E36" s="90"/>
      <c r="F36" s="90"/>
      <c r="G36" s="90"/>
      <c r="H36" s="92"/>
      <c r="I36"/>
    </row>
    <row r="37" spans="2:9" s="17" customFormat="1" ht="16.5" customHeight="1" x14ac:dyDescent="0.2">
      <c r="B37" s="7" t="s">
        <v>46</v>
      </c>
      <c r="C37" s="12" t="s">
        <v>47</v>
      </c>
      <c r="D37" s="13">
        <v>0.64</v>
      </c>
      <c r="E37" s="11">
        <v>0.64</v>
      </c>
      <c r="F37" s="10" t="s">
        <v>35</v>
      </c>
      <c r="G37" s="29" t="s">
        <v>29</v>
      </c>
      <c r="H37" s="11" t="s">
        <v>29</v>
      </c>
      <c r="I37"/>
    </row>
    <row r="38" spans="2:9" s="17" customFormat="1" ht="15" customHeight="1" x14ac:dyDescent="0.2">
      <c r="B38" s="89" t="s">
        <v>28</v>
      </c>
      <c r="C38" s="90"/>
      <c r="D38" s="90"/>
      <c r="E38" s="90"/>
      <c r="F38" s="90"/>
      <c r="G38" s="90"/>
      <c r="H38" s="92"/>
      <c r="I38"/>
    </row>
    <row r="39" spans="2:9" s="17" customFormat="1" ht="13.5" customHeight="1" x14ac:dyDescent="0.2">
      <c r="B39" s="7" t="s">
        <v>135</v>
      </c>
      <c r="C39" s="12" t="s">
        <v>136</v>
      </c>
      <c r="D39" s="13">
        <v>1</v>
      </c>
      <c r="E39" s="11">
        <v>1</v>
      </c>
      <c r="F39" s="10" t="s">
        <v>35</v>
      </c>
      <c r="G39" s="29" t="s">
        <v>29</v>
      </c>
      <c r="H39" s="11" t="s">
        <v>29</v>
      </c>
    </row>
    <row r="40" spans="2:9" s="17" customFormat="1" ht="13.5" customHeight="1" x14ac:dyDescent="0.2">
      <c r="B40" s="7" t="s">
        <v>63</v>
      </c>
      <c r="C40" s="7" t="s">
        <v>64</v>
      </c>
      <c r="D40" s="13">
        <v>1.4</v>
      </c>
      <c r="E40" s="11">
        <v>1.4</v>
      </c>
      <c r="F40" s="10" t="s">
        <v>35</v>
      </c>
      <c r="G40" s="29" t="s">
        <v>29</v>
      </c>
      <c r="H40" s="11" t="s">
        <v>29</v>
      </c>
    </row>
    <row r="41" spans="2:9" s="17" customFormat="1" ht="13.5" customHeight="1" x14ac:dyDescent="0.2">
      <c r="B41" s="7" t="s">
        <v>194</v>
      </c>
      <c r="C41" s="7" t="s">
        <v>195</v>
      </c>
      <c r="D41" s="13">
        <v>0.19</v>
      </c>
      <c r="E41" s="11">
        <v>0.2</v>
      </c>
      <c r="F41" s="10" t="s">
        <v>35</v>
      </c>
      <c r="G41" s="29" t="s">
        <v>29</v>
      </c>
      <c r="H41" s="11" t="s">
        <v>29</v>
      </c>
    </row>
    <row r="42" spans="2:9" s="17" customFormat="1" ht="13.5" customHeight="1" x14ac:dyDescent="0.2">
      <c r="B42" s="7" t="s">
        <v>174</v>
      </c>
      <c r="C42" s="7" t="s">
        <v>175</v>
      </c>
      <c r="D42" s="13">
        <v>0.72</v>
      </c>
      <c r="E42" s="11">
        <v>0.72</v>
      </c>
      <c r="F42" s="10" t="s">
        <v>35</v>
      </c>
      <c r="G42" s="29" t="s">
        <v>29</v>
      </c>
      <c r="H42" s="11" t="s">
        <v>29</v>
      </c>
    </row>
    <row r="43" spans="2:9" s="17" customFormat="1" ht="15" customHeight="1" x14ac:dyDescent="0.2">
      <c r="B43" s="89" t="s">
        <v>93</v>
      </c>
      <c r="C43" s="90"/>
      <c r="D43" s="90"/>
      <c r="E43" s="90"/>
      <c r="F43" s="90"/>
      <c r="G43" s="90"/>
      <c r="H43" s="92"/>
      <c r="I43"/>
    </row>
    <row r="44" spans="2:9" s="17" customFormat="1" ht="15" customHeight="1" x14ac:dyDescent="0.2">
      <c r="B44" s="7" t="s">
        <v>105</v>
      </c>
      <c r="C44" s="12" t="s">
        <v>106</v>
      </c>
      <c r="D44" s="13">
        <v>1</v>
      </c>
      <c r="E44" s="11">
        <v>1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7" t="s">
        <v>58</v>
      </c>
      <c r="C45" s="12" t="s">
        <v>59</v>
      </c>
      <c r="D45" s="13" t="s">
        <v>29</v>
      </c>
      <c r="E45" s="11" t="s">
        <v>29</v>
      </c>
      <c r="F45" s="10" t="s">
        <v>35</v>
      </c>
      <c r="G45" s="29" t="s">
        <v>29</v>
      </c>
      <c r="H45" s="11" t="s">
        <v>29</v>
      </c>
      <c r="I45"/>
    </row>
    <row r="46" spans="2:9" s="17" customFormat="1" ht="15" customHeight="1" x14ac:dyDescent="0.2">
      <c r="B46" s="7" t="s">
        <v>118</v>
      </c>
      <c r="C46" s="7" t="s">
        <v>119</v>
      </c>
      <c r="D46" s="13" t="s">
        <v>29</v>
      </c>
      <c r="E46" s="11" t="s">
        <v>29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7" t="s">
        <v>121</v>
      </c>
      <c r="C47" s="7" t="s">
        <v>122</v>
      </c>
      <c r="D47" s="13" t="s">
        <v>29</v>
      </c>
      <c r="E47" s="11" t="s">
        <v>29</v>
      </c>
      <c r="F47" s="10" t="s">
        <v>35</v>
      </c>
      <c r="G47" s="29" t="s">
        <v>29</v>
      </c>
      <c r="H47" s="11" t="s">
        <v>29</v>
      </c>
    </row>
    <row r="48" spans="2:9" s="17" customFormat="1" ht="15" customHeight="1" x14ac:dyDescent="0.2">
      <c r="B48" s="7" t="s">
        <v>157</v>
      </c>
      <c r="C48" s="7" t="s">
        <v>158</v>
      </c>
      <c r="D48" s="13" t="s">
        <v>29</v>
      </c>
      <c r="E48" s="11" t="s">
        <v>29</v>
      </c>
      <c r="F48" s="10" t="s">
        <v>35</v>
      </c>
      <c r="G48" s="29" t="s">
        <v>29</v>
      </c>
      <c r="H48" s="11" t="s">
        <v>29</v>
      </c>
    </row>
    <row r="49" spans="2:8" s="17" customFormat="1" ht="15" customHeight="1" x14ac:dyDescent="0.2">
      <c r="B49" s="7" t="s">
        <v>186</v>
      </c>
      <c r="C49" s="7" t="s">
        <v>187</v>
      </c>
      <c r="D49" s="13" t="s">
        <v>29</v>
      </c>
      <c r="E49" s="11" t="s">
        <v>29</v>
      </c>
      <c r="F49" s="10" t="s">
        <v>35</v>
      </c>
      <c r="G49" s="29" t="s">
        <v>29</v>
      </c>
      <c r="H49" s="11" t="s">
        <v>29</v>
      </c>
    </row>
    <row r="50" spans="2:8" s="17" customFormat="1" ht="15" customHeight="1" x14ac:dyDescent="0.2">
      <c r="B50" s="7" t="s">
        <v>188</v>
      </c>
      <c r="C50" s="7" t="s">
        <v>189</v>
      </c>
      <c r="D50" s="13" t="s">
        <v>29</v>
      </c>
      <c r="E50" s="11" t="s">
        <v>29</v>
      </c>
      <c r="F50" s="10" t="s">
        <v>35</v>
      </c>
      <c r="G50" s="29" t="s">
        <v>29</v>
      </c>
      <c r="H50" s="11" t="s">
        <v>29</v>
      </c>
    </row>
    <row r="51" spans="2:8" s="17" customFormat="1" ht="15" customHeight="1" x14ac:dyDescent="0.2">
      <c r="B51" s="7" t="s">
        <v>53</v>
      </c>
      <c r="C51" s="7" t="s">
        <v>52</v>
      </c>
      <c r="D51" s="13">
        <v>2.5499999999999998</v>
      </c>
      <c r="E51" s="11">
        <v>2.5499999999999998</v>
      </c>
      <c r="F51" s="10" t="s">
        <v>35</v>
      </c>
      <c r="G51" s="29" t="s">
        <v>29</v>
      </c>
      <c r="H51" s="11" t="s">
        <v>29</v>
      </c>
    </row>
    <row r="52" spans="2:8" s="17" customFormat="1" ht="15" customHeight="1" x14ac:dyDescent="0.2">
      <c r="B52" s="89" t="s">
        <v>21</v>
      </c>
      <c r="C52" s="90"/>
      <c r="D52" s="90"/>
      <c r="E52" s="90"/>
      <c r="F52" s="90"/>
      <c r="G52" s="90"/>
      <c r="H52" s="39"/>
    </row>
    <row r="53" spans="2:8" s="17" customFormat="1" ht="15" customHeight="1" x14ac:dyDescent="0.2">
      <c r="B53" s="7" t="s">
        <v>116</v>
      </c>
      <c r="C53" s="7" t="s">
        <v>117</v>
      </c>
      <c r="D53" s="13">
        <v>0.45</v>
      </c>
      <c r="E53" s="11">
        <v>0.45</v>
      </c>
      <c r="F53" s="10" t="s">
        <v>35</v>
      </c>
      <c r="G53" s="29" t="s">
        <v>29</v>
      </c>
      <c r="H53" s="10" t="s">
        <v>29</v>
      </c>
    </row>
    <row r="54" spans="2:8" s="17" customFormat="1" ht="15" customHeight="1" x14ac:dyDescent="0.2">
      <c r="B54" s="89" t="s">
        <v>23</v>
      </c>
      <c r="C54" s="90"/>
      <c r="D54" s="90"/>
      <c r="E54" s="90"/>
      <c r="F54" s="90"/>
      <c r="G54" s="90"/>
      <c r="H54" s="39"/>
    </row>
    <row r="55" spans="2:8" s="17" customFormat="1" ht="15" customHeight="1" x14ac:dyDescent="0.2">
      <c r="B55" s="7" t="s">
        <v>56</v>
      </c>
      <c r="C55" s="7" t="s">
        <v>57</v>
      </c>
      <c r="D55" s="13">
        <v>70</v>
      </c>
      <c r="E55" s="11">
        <v>70</v>
      </c>
      <c r="F55" s="10" t="s">
        <v>35</v>
      </c>
      <c r="G55" s="29" t="s">
        <v>29</v>
      </c>
      <c r="H55" s="10" t="s">
        <v>29</v>
      </c>
    </row>
    <row r="61" spans="2:8" x14ac:dyDescent="0.2">
      <c r="B61" s="17"/>
      <c r="C61" s="17"/>
      <c r="D61" s="17"/>
      <c r="F61" s="17"/>
      <c r="G61" s="17"/>
      <c r="H61" s="17"/>
    </row>
    <row r="62" spans="2:8" x14ac:dyDescent="0.2">
      <c r="B62" s="17"/>
      <c r="C62" s="17"/>
      <c r="D62" s="17"/>
      <c r="F62" s="17"/>
      <c r="G62" s="17"/>
      <c r="H62" s="17"/>
    </row>
    <row r="63" spans="2:8" x14ac:dyDescent="0.2">
      <c r="B63" s="17"/>
      <c r="C63" s="17"/>
      <c r="D63" s="17"/>
      <c r="F63" s="17"/>
      <c r="G63" s="17"/>
      <c r="H63" s="17"/>
    </row>
  </sheetData>
  <mergeCells count="14">
    <mergeCell ref="B54:G54"/>
    <mergeCell ref="B1:H1"/>
    <mergeCell ref="B3:H3"/>
    <mergeCell ref="B19:H19"/>
    <mergeCell ref="B52:G52"/>
    <mergeCell ref="B13:H13"/>
    <mergeCell ref="B8:H8"/>
    <mergeCell ref="B34:H34"/>
    <mergeCell ref="B16:H16"/>
    <mergeCell ref="B27:H27"/>
    <mergeCell ref="B29:H29"/>
    <mergeCell ref="B38:H38"/>
    <mergeCell ref="B43:H43"/>
    <mergeCell ref="B36:H36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6" t="s">
        <v>251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41.25" customHeight="1" x14ac:dyDescent="0.2">
      <c r="A2" s="6" t="s">
        <v>82</v>
      </c>
      <c r="B2" s="93" t="s">
        <v>164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24.75" customHeight="1" x14ac:dyDescent="0.2">
      <c r="A3" s="6" t="s">
        <v>83</v>
      </c>
      <c r="B3" s="93" t="s">
        <v>162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6" ht="26.25" customHeight="1" x14ac:dyDescent="0.2">
      <c r="A4" s="6" t="s">
        <v>170</v>
      </c>
      <c r="B4" s="93" t="s">
        <v>161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33"/>
      <c r="O4" s="33"/>
      <c r="P4" s="33"/>
    </row>
    <row r="5" spans="1:16" ht="27.75" customHeight="1" x14ac:dyDescent="0.2">
      <c r="A5" s="6" t="s">
        <v>84</v>
      </c>
      <c r="B5" s="93" t="s">
        <v>160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1:16" ht="28.5" customHeight="1" x14ac:dyDescent="0.2">
      <c r="A6" s="6" t="s">
        <v>85</v>
      </c>
      <c r="B6" s="93" t="s">
        <v>159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1:16" ht="26.25" customHeight="1" x14ac:dyDescent="0.2">
      <c r="A7" s="6" t="s">
        <v>169</v>
      </c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1:16" ht="23.25" customHeight="1" x14ac:dyDescent="0.2">
      <c r="A8" s="6" t="s">
        <v>86</v>
      </c>
      <c r="B8" s="93" t="s">
        <v>87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5"/>
    </row>
    <row r="9" spans="1:16" ht="24" customHeight="1" x14ac:dyDescent="0.2">
      <c r="A9" s="6" t="s">
        <v>107</v>
      </c>
      <c r="B9" s="93" t="s">
        <v>88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6" ht="21.75" customHeight="1" x14ac:dyDescent="0.2">
      <c r="A10" s="6" t="s">
        <v>168</v>
      </c>
      <c r="B10" s="93" t="s">
        <v>163</v>
      </c>
      <c r="C10" s="94"/>
      <c r="D10" s="94"/>
      <c r="E10" s="94"/>
      <c r="F10" s="94"/>
      <c r="G10" s="94"/>
      <c r="H10" s="94"/>
      <c r="I10" s="94"/>
      <c r="J10" s="94"/>
      <c r="K10" s="46"/>
      <c r="L10" s="46"/>
      <c r="M10" s="47"/>
    </row>
    <row r="11" spans="1:16" ht="21.75" customHeight="1" x14ac:dyDescent="0.2">
      <c r="A11" s="6" t="s">
        <v>167</v>
      </c>
      <c r="B11" s="93" t="s">
        <v>144</v>
      </c>
      <c r="C11" s="94"/>
      <c r="D11" s="94"/>
      <c r="E11" s="94"/>
      <c r="F11" s="94"/>
      <c r="G11" s="94"/>
      <c r="H11" s="94"/>
      <c r="I11" s="94"/>
      <c r="J11" s="94"/>
      <c r="K11" s="46"/>
      <c r="L11" s="46"/>
      <c r="M11" s="47"/>
    </row>
    <row r="12" spans="1:16" ht="29.25" customHeight="1" x14ac:dyDescent="0.2">
      <c r="A12" s="6" t="s">
        <v>166</v>
      </c>
      <c r="B12" s="93" t="s">
        <v>171</v>
      </c>
      <c r="C12" s="94"/>
      <c r="D12" s="94"/>
      <c r="E12" s="94"/>
      <c r="F12" s="94"/>
      <c r="G12" s="94"/>
      <c r="H12" s="94"/>
      <c r="I12" s="94"/>
      <c r="J12" s="94"/>
      <c r="K12" s="46"/>
      <c r="L12" s="46"/>
      <c r="M12" s="47"/>
    </row>
    <row r="13" spans="1:16" ht="45.75" customHeight="1" x14ac:dyDescent="0.2">
      <c r="A13" s="6" t="s">
        <v>219</v>
      </c>
      <c r="B13" s="93" t="s">
        <v>223</v>
      </c>
      <c r="C13" s="94"/>
      <c r="D13" s="94"/>
      <c r="E13" s="94"/>
      <c r="F13" s="94"/>
      <c r="G13" s="94"/>
      <c r="H13" s="94"/>
      <c r="I13" s="94"/>
      <c r="J13" s="94"/>
      <c r="K13" s="48"/>
      <c r="L13" s="48"/>
      <c r="M13" s="49"/>
    </row>
    <row r="14" spans="1:16" ht="41.25" customHeight="1" x14ac:dyDescent="0.2">
      <c r="A14" s="6" t="s">
        <v>220</v>
      </c>
      <c r="B14" s="93" t="s">
        <v>224</v>
      </c>
      <c r="C14" s="94"/>
      <c r="D14" s="94"/>
      <c r="E14" s="94"/>
      <c r="F14" s="94"/>
      <c r="G14" s="94"/>
      <c r="H14" s="94"/>
      <c r="I14" s="94"/>
      <c r="J14" s="94"/>
      <c r="K14" s="48"/>
      <c r="L14" s="48"/>
      <c r="M14" s="49"/>
    </row>
    <row r="15" spans="1:16" ht="39.75" customHeight="1" x14ac:dyDescent="0.2">
      <c r="A15" s="6" t="s">
        <v>225</v>
      </c>
      <c r="B15" s="93" t="s">
        <v>226</v>
      </c>
      <c r="C15" s="94"/>
      <c r="D15" s="94"/>
      <c r="E15" s="94"/>
      <c r="F15" s="94"/>
      <c r="G15" s="94"/>
      <c r="H15" s="94"/>
      <c r="I15" s="94"/>
      <c r="J15" s="94"/>
      <c r="K15" s="50"/>
      <c r="L15" s="50"/>
      <c r="M15" s="51"/>
    </row>
  </sheetData>
  <mergeCells count="15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2:J12"/>
    <mergeCell ref="B11:J11"/>
    <mergeCell ref="B15:J15"/>
    <mergeCell ref="B9:M9"/>
    <mergeCell ref="B13:J13"/>
    <mergeCell ref="B14:J14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workbookViewId="0">
      <selection activeCell="B3" sqref="B3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8" t="s">
        <v>252</v>
      </c>
      <c r="C1" s="98"/>
      <c r="D1" s="98"/>
      <c r="E1" s="98"/>
      <c r="F1" s="98"/>
      <c r="G1" s="98"/>
      <c r="H1" s="98"/>
      <c r="I1" s="98"/>
      <c r="J1" s="98"/>
      <c r="K1" s="98"/>
      <c r="N1" s="17"/>
      <c r="O1" s="17"/>
      <c r="P1" s="17"/>
    </row>
    <row r="2" spans="2:16" s="17" customFormat="1" ht="24.75" customHeight="1" x14ac:dyDescent="0.2">
      <c r="B2" s="99" t="s">
        <v>102</v>
      </c>
      <c r="C2" s="100"/>
      <c r="D2" s="100"/>
      <c r="E2" s="100"/>
      <c r="F2" s="100"/>
      <c r="G2" s="100"/>
      <c r="H2" s="100"/>
      <c r="I2" s="100"/>
      <c r="J2" s="100"/>
      <c r="K2" s="101"/>
    </row>
    <row r="3" spans="2:16" s="17" customFormat="1" ht="47.25" customHeight="1" x14ac:dyDescent="0.2">
      <c r="B3" s="45" t="s">
        <v>239</v>
      </c>
      <c r="C3" s="104" t="s">
        <v>230</v>
      </c>
      <c r="D3" s="105"/>
      <c r="E3" s="105"/>
      <c r="F3" s="105"/>
      <c r="G3" s="105"/>
      <c r="H3" s="105"/>
      <c r="I3" s="105"/>
      <c r="J3" s="105"/>
      <c r="K3" s="106"/>
    </row>
    <row r="4" spans="2:16" s="17" customFormat="1" ht="47.25" customHeight="1" x14ac:dyDescent="0.2">
      <c r="B4" s="97" t="s">
        <v>138</v>
      </c>
      <c r="C4" s="97"/>
      <c r="D4" s="97"/>
      <c r="E4" s="97"/>
      <c r="F4" s="97"/>
      <c r="G4" s="97"/>
      <c r="H4" s="97"/>
      <c r="I4" s="97"/>
      <c r="J4" s="97"/>
      <c r="K4" s="97"/>
    </row>
    <row r="5" spans="2:16" s="17" customFormat="1" ht="47.25" customHeight="1" x14ac:dyDescent="0.2">
      <c r="B5" s="44" t="s">
        <v>236</v>
      </c>
      <c r="C5" s="103" t="s">
        <v>235</v>
      </c>
      <c r="D5" s="103"/>
      <c r="E5" s="103"/>
      <c r="F5" s="103"/>
      <c r="G5" s="103"/>
      <c r="H5" s="103"/>
      <c r="I5" s="103"/>
      <c r="J5" s="103"/>
      <c r="K5" s="103"/>
    </row>
    <row r="6" spans="2:16" s="17" customFormat="1" ht="26.25" customHeight="1" x14ac:dyDescent="0.2">
      <c r="B6" s="97" t="s">
        <v>54</v>
      </c>
      <c r="C6" s="97"/>
      <c r="D6" s="97"/>
      <c r="E6" s="97"/>
      <c r="F6" s="97"/>
      <c r="G6" s="97"/>
      <c r="H6" s="97"/>
      <c r="I6" s="97"/>
      <c r="J6" s="97"/>
      <c r="K6" s="97"/>
    </row>
    <row r="7" spans="2:16" s="17" customFormat="1" ht="45" customHeight="1" x14ac:dyDescent="0.2">
      <c r="B7" s="18" t="s">
        <v>94</v>
      </c>
      <c r="C7" s="102" t="s">
        <v>74</v>
      </c>
      <c r="D7" s="102"/>
      <c r="E7" s="102"/>
      <c r="F7" s="102"/>
      <c r="G7" s="102"/>
      <c r="H7" s="102"/>
      <c r="I7" s="102"/>
      <c r="J7" s="102"/>
      <c r="K7" s="102"/>
    </row>
  </sheetData>
  <mergeCells count="7">
    <mergeCell ref="B6:K6"/>
    <mergeCell ref="B1:K1"/>
    <mergeCell ref="B4:K4"/>
    <mergeCell ref="B2:K2"/>
    <mergeCell ref="C7:K7"/>
    <mergeCell ref="C5:K5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2015-08-20T11:08:10Z</cp:lastPrinted>
  <dcterms:created xsi:type="dcterms:W3CDTF">2010-10-06T05:28:12Z</dcterms:created>
  <dcterms:modified xsi:type="dcterms:W3CDTF">2016-06-12T11:09:59Z</dcterms:modified>
</cp:coreProperties>
</file>